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a\Documents\CONTROL INTERNO 2023\PLANEACION\"/>
    </mc:Choice>
  </mc:AlternateContent>
  <bookViews>
    <workbookView xWindow="0" yWindow="600" windowWidth="17355" windowHeight="5265" tabRatio="500" activeTab="2"/>
  </bookViews>
  <sheets>
    <sheet name="MAPA DE PROCESOS" sheetId="2" r:id="rId1"/>
    <sheet name="DIMESIONES DEL MIPG" sheetId="3" r:id="rId2"/>
    <sheet name="SUBGERENCIA ADM Y FIN" sheetId="4" r:id="rId3"/>
  </sheets>
  <definedNames>
    <definedName name="_xlnm._FilterDatabase" localSheetId="2" hidden="1">'SUBGERENCIA ADM Y FIN'!$A$7:$BN$7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79" i="4" l="1"/>
  <c r="BN111" i="4"/>
  <c r="BN112" i="4"/>
  <c r="BM111" i="4"/>
  <c r="BM112" i="4"/>
  <c r="BL111" i="4"/>
  <c r="BL112" i="4"/>
  <c r="BL110" i="4"/>
  <c r="BM110" i="4" s="1"/>
  <c r="BN110" i="4" s="1"/>
  <c r="BL109" i="4"/>
  <c r="BM109" i="4" s="1"/>
  <c r="BN109" i="4" s="1"/>
  <c r="BL108" i="4"/>
  <c r="BM108" i="4" s="1"/>
  <c r="BN108" i="4" s="1"/>
  <c r="BL107" i="4"/>
  <c r="BM107" i="4" s="1"/>
  <c r="BN107" i="4" s="1"/>
  <c r="BL106" i="4"/>
  <c r="BM106" i="4" s="1"/>
  <c r="BN106" i="4" s="1"/>
  <c r="BL91" i="4" l="1"/>
  <c r="BL92" i="4"/>
  <c r="BM92" i="4" s="1"/>
  <c r="BN92" i="4" s="1"/>
  <c r="BL93" i="4"/>
  <c r="BM93" i="4" s="1"/>
  <c r="BN93" i="4" s="1"/>
  <c r="BL94" i="4"/>
  <c r="BM94" i="4" s="1"/>
  <c r="BN94" i="4" s="1"/>
  <c r="BL95" i="4"/>
  <c r="BM95" i="4" s="1"/>
  <c r="BN95" i="4" s="1"/>
  <c r="BL96" i="4"/>
  <c r="BM96" i="4" s="1"/>
  <c r="BN96" i="4" s="1"/>
  <c r="BL97" i="4"/>
  <c r="BM97" i="4" s="1"/>
  <c r="BN97" i="4" s="1"/>
  <c r="BL98" i="4"/>
  <c r="BM98" i="4" s="1"/>
  <c r="BN98" i="4" s="1"/>
  <c r="BL99" i="4"/>
  <c r="BM99" i="4" s="1"/>
  <c r="BN99" i="4" s="1"/>
  <c r="BL100" i="4"/>
  <c r="BM100" i="4" s="1"/>
  <c r="BN100" i="4" s="1"/>
  <c r="BL101" i="4"/>
  <c r="BM101" i="4" s="1"/>
  <c r="BN101" i="4" s="1"/>
  <c r="BL102" i="4"/>
  <c r="BM102" i="4" s="1"/>
  <c r="BN102" i="4" s="1"/>
  <c r="BL103" i="4"/>
  <c r="BM103" i="4" s="1"/>
  <c r="BN103" i="4" s="1"/>
  <c r="BL104" i="4"/>
  <c r="BM104" i="4" s="1"/>
  <c r="BN104" i="4" s="1"/>
  <c r="BL105" i="4"/>
  <c r="BL90" i="4"/>
  <c r="BM90" i="4" s="1"/>
  <c r="BN90" i="4" s="1"/>
  <c r="BM91" i="4"/>
  <c r="BN91" i="4" s="1"/>
  <c r="BM105" i="4"/>
  <c r="BN105" i="4" s="1"/>
  <c r="BL86" i="4"/>
  <c r="BM86" i="4" s="1"/>
  <c r="BN86" i="4" s="1"/>
  <c r="BL87" i="4"/>
  <c r="BM87" i="4" s="1"/>
  <c r="BN87" i="4" s="1"/>
  <c r="BL88" i="4"/>
  <c r="BM88" i="4" s="1"/>
  <c r="BN88" i="4" s="1"/>
  <c r="BL89" i="4"/>
  <c r="BM89" i="4" s="1"/>
  <c r="BN89" i="4" s="1"/>
  <c r="BL67" i="4"/>
  <c r="BL68" i="4"/>
  <c r="BL69" i="4"/>
  <c r="BL70" i="4"/>
  <c r="BL71" i="4"/>
  <c r="BL72" i="4"/>
  <c r="BM72" i="4" s="1"/>
  <c r="BN72" i="4" s="1"/>
  <c r="BL73" i="4"/>
  <c r="BM73" i="4" s="1"/>
  <c r="BN73" i="4" s="1"/>
  <c r="BL74" i="4"/>
  <c r="BM74" i="4" s="1"/>
  <c r="BN74" i="4" s="1"/>
  <c r="BL75" i="4"/>
  <c r="BM75" i="4" s="1"/>
  <c r="BN75" i="4" s="1"/>
  <c r="BL76" i="4"/>
  <c r="BM76" i="4" s="1"/>
  <c r="BN76" i="4" s="1"/>
  <c r="BL77" i="4"/>
  <c r="BM77" i="4" s="1"/>
  <c r="BN77" i="4" s="1"/>
  <c r="BL78" i="4"/>
  <c r="BM78" i="4" s="1"/>
  <c r="BN78" i="4" s="1"/>
  <c r="BM79" i="4"/>
  <c r="BN79" i="4" s="1"/>
  <c r="BL80" i="4"/>
  <c r="BM80" i="4" s="1"/>
  <c r="BN80" i="4" s="1"/>
  <c r="BL81" i="4"/>
  <c r="BM81" i="4" s="1"/>
  <c r="BN81" i="4" s="1"/>
  <c r="BL83" i="4"/>
  <c r="BM83" i="4" s="1"/>
  <c r="BN83" i="4" s="1"/>
  <c r="BL84" i="4"/>
  <c r="BM84" i="4" s="1"/>
  <c r="BN84" i="4" s="1"/>
  <c r="BL85" i="4"/>
  <c r="BM85" i="4" s="1"/>
  <c r="BN85" i="4" s="1"/>
  <c r="BL58" i="4"/>
  <c r="BL59" i="4"/>
  <c r="BL60" i="4"/>
  <c r="BL61" i="4"/>
  <c r="BL62" i="4"/>
  <c r="BL63" i="4"/>
  <c r="BL64" i="4"/>
  <c r="BL65" i="4"/>
  <c r="BL66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9" i="4"/>
  <c r="BM9" i="4" s="1"/>
  <c r="BM71" i="4" l="1"/>
  <c r="BN71" i="4" s="1"/>
  <c r="BM70" i="4"/>
  <c r="BN70" i="4" s="1"/>
  <c r="BM69" i="4"/>
  <c r="BN69" i="4" s="1"/>
  <c r="BM68" i="4"/>
  <c r="BN68" i="4" s="1"/>
  <c r="BM67" i="4"/>
  <c r="BN67" i="4" s="1"/>
  <c r="BM57" i="4" l="1"/>
  <c r="BN57" i="4" s="1"/>
  <c r="BM56" i="4"/>
  <c r="BN56" i="4" s="1"/>
  <c r="BM55" i="4"/>
  <c r="BN55" i="4" s="1"/>
  <c r="BM54" i="4"/>
  <c r="BN54" i="4" s="1"/>
  <c r="BM53" i="4"/>
  <c r="BN53" i="4" s="1"/>
  <c r="BM52" i="4"/>
  <c r="BN52" i="4" s="1"/>
  <c r="BM51" i="4"/>
  <c r="BN51" i="4" s="1"/>
  <c r="BM50" i="4"/>
  <c r="BN50" i="4" s="1"/>
  <c r="BM49" i="4" l="1"/>
  <c r="BN49" i="4" s="1"/>
  <c r="BM48" i="4"/>
  <c r="BN48" i="4" s="1"/>
  <c r="BM47" i="4"/>
  <c r="BN47" i="4" s="1"/>
  <c r="BM46" i="4"/>
  <c r="BN46" i="4" s="1"/>
  <c r="BM45" i="4"/>
  <c r="BN45" i="4" s="1"/>
  <c r="BM44" i="4"/>
  <c r="BN44" i="4" s="1"/>
  <c r="BM43" i="4"/>
  <c r="BN43" i="4" s="1"/>
  <c r="BM42" i="4" l="1"/>
  <c r="BN42" i="4" s="1"/>
  <c r="BM41" i="4"/>
  <c r="BN41" i="4" s="1"/>
  <c r="BM40" i="4"/>
  <c r="BN40" i="4" s="1"/>
  <c r="BM39" i="4"/>
  <c r="BN39" i="4" s="1"/>
  <c r="BM38" i="4"/>
  <c r="BN38" i="4" s="1"/>
  <c r="BM37" i="4"/>
  <c r="BN37" i="4" s="1"/>
  <c r="BM36" i="4"/>
  <c r="BN36" i="4" s="1"/>
  <c r="BM35" i="4"/>
  <c r="BN35" i="4" s="1"/>
  <c r="BM34" i="4"/>
  <c r="BN34" i="4" s="1"/>
  <c r="BM33" i="4"/>
  <c r="BN33" i="4" s="1"/>
  <c r="BM32" i="4"/>
  <c r="BN32" i="4" s="1"/>
  <c r="BM31" i="4" l="1"/>
  <c r="BN31" i="4" s="1"/>
  <c r="BM30" i="4"/>
  <c r="BN30" i="4" s="1"/>
  <c r="BM29" i="4"/>
  <c r="BN29" i="4" s="1"/>
  <c r="BM28" i="4"/>
  <c r="BN28" i="4" s="1"/>
  <c r="BM27" i="4"/>
  <c r="BN27" i="4" s="1"/>
  <c r="BM26" i="4"/>
  <c r="BN26" i="4" s="1"/>
  <c r="BM25" i="4"/>
  <c r="BN25" i="4" s="1"/>
  <c r="BM24" i="4"/>
  <c r="BN24" i="4" s="1"/>
  <c r="BM23" i="4"/>
  <c r="BN23" i="4" s="1"/>
  <c r="BN9" i="4" l="1"/>
  <c r="BM10" i="4"/>
  <c r="BN10" i="4" s="1"/>
  <c r="BM22" i="4"/>
  <c r="BN22" i="4" s="1"/>
  <c r="BM21" i="4"/>
  <c r="BN21" i="4" s="1"/>
  <c r="BM20" i="4"/>
  <c r="BN20" i="4" s="1"/>
  <c r="BM19" i="4"/>
  <c r="BN19" i="4" s="1"/>
  <c r="BM18" i="4"/>
  <c r="BN18" i="4" s="1"/>
  <c r="BM17" i="4"/>
  <c r="BN17" i="4" s="1"/>
  <c r="BM16" i="4"/>
  <c r="BN16" i="4" s="1"/>
  <c r="BM15" i="4"/>
  <c r="BN15" i="4" s="1"/>
  <c r="BM14" i="4"/>
  <c r="BN14" i="4" s="1"/>
  <c r="BM13" i="4"/>
  <c r="BN13" i="4" s="1"/>
  <c r="BM12" i="4"/>
  <c r="BN12" i="4" s="1"/>
  <c r="BM11" i="4"/>
  <c r="BN11" i="4" s="1"/>
</calcChain>
</file>

<file path=xl/sharedStrings.xml><?xml version="1.0" encoding="utf-8"?>
<sst xmlns="http://schemas.openxmlformats.org/spreadsheetml/2006/main" count="931" uniqueCount="567">
  <si>
    <t>}+</t>
  </si>
  <si>
    <t xml:space="preserve">PLAN DE ACCION INSTITUCIONAL </t>
  </si>
  <si>
    <t>CODIGO</t>
  </si>
  <si>
    <t>LOTERIA DEL META</t>
  </si>
  <si>
    <t>VERSION</t>
  </si>
  <si>
    <t>AUTORIZADO</t>
  </si>
  <si>
    <t>FECHA DE INCIO</t>
  </si>
  <si>
    <t>FECHA DE TERMINACION</t>
  </si>
  <si>
    <t>AREA Y/O DEPENDECIA</t>
  </si>
  <si>
    <t>PROCESO ASOCIADO</t>
  </si>
  <si>
    <t>DIMESIONES DEL MIPG</t>
  </si>
  <si>
    <t>OBJETIVO ESTRATEGICO</t>
  </si>
  <si>
    <t>PRODUCTO</t>
  </si>
  <si>
    <t>ACTIVIDAD PLAN DE ACCION</t>
  </si>
  <si>
    <t>ACCIONES</t>
  </si>
  <si>
    <t>META</t>
  </si>
  <si>
    <t>RESPONSABLE</t>
  </si>
  <si>
    <t>FRECUENCIA</t>
  </si>
  <si>
    <t>PERIODO</t>
  </si>
  <si>
    <t>INDICADOR</t>
  </si>
  <si>
    <t xml:space="preserve">DATO 1 </t>
  </si>
  <si>
    <t>DATO 2</t>
  </si>
  <si>
    <t>AVANCE</t>
  </si>
  <si>
    <t>PORCENTAJE</t>
  </si>
  <si>
    <t>ESCALA DEL AVANCE</t>
  </si>
  <si>
    <t>COMO LO VOY HACER ?</t>
  </si>
  <si>
    <t>QUE VOY A LOGRAR ?</t>
  </si>
  <si>
    <t>MAYO</t>
  </si>
  <si>
    <t>JUNIO</t>
  </si>
  <si>
    <t>JULIO</t>
  </si>
  <si>
    <t>AGOSTO</t>
  </si>
  <si>
    <t>SEPTIEMBRE</t>
  </si>
  <si>
    <t>OCTUBRE</t>
  </si>
  <si>
    <t>NOVIEMBRE</t>
  </si>
  <si>
    <t>DICCIEMBRE</t>
  </si>
  <si>
    <t>Gestion</t>
  </si>
  <si>
    <t xml:space="preserve">GESTION ADMINISTRATIVA,  FINANCIERA Y CONTABLE </t>
  </si>
  <si>
    <t>Direccionamiento Estategico y planeacion</t>
  </si>
  <si>
    <t>Desarrollar direccion y apoyo en la planeacion y desarrollo de los procesos de apoyo de la entidad.</t>
  </si>
  <si>
    <t>Dirigir las acciones encaminadas a la adecuada gestión estratégica del talento humano, la administración del personal,  desarrollo de competencias laborales.</t>
  </si>
  <si>
    <t>Direccion y coordinacion</t>
  </si>
  <si>
    <t xml:space="preserve">Direccionando mediante el consolidado de novedades correspondientes al mes, teniendo en cuenta los actos administrativos y demas situaciones administraivas. </t>
  </si>
  <si>
    <t>Veinticinco (25) de cada mes.</t>
  </si>
  <si>
    <t>Soporte de nomina.</t>
  </si>
  <si>
    <t>Dirigir, coordinar, controlar y evaluar las actividades relacionadas con la adquisición, almacenamiento, custodia, distribución de bienes muebles e inmuebles necesarios para el normal funcionamiento de la empresa.</t>
  </si>
  <si>
    <t>Realizando en cordinacion con las areas de apoyo, el analisis y consolidacion de las necesidades en concordancia con la disponibilidad presupuestal.</t>
  </si>
  <si>
    <t>Plan de adquisiciones.</t>
  </si>
  <si>
    <t>Una (1) vez al año</t>
  </si>
  <si>
    <t>(Total de analisis realizados / Total de sorteos en el año)*100</t>
  </si>
  <si>
    <t>Dirigir la gestión y seguimiento al servicio prestado en general, así como la adecuada atención a las peticiones, quejas, reclamos, sugerencias y denuncias formuladas por los grupos de interés de la Empresa y dar las soluciones pertinentes.</t>
  </si>
  <si>
    <t>Realizacion del debido seguimiento de las contestaciones a emitir, en atencion a la radicacion de PQR, asi mismo y de acuerdo a la necesidad se proyectan o direccionan las respuestas a emitir.</t>
  </si>
  <si>
    <t>Obtener resultados positivos para la entidad en atencion a contestacion de slicitudes.</t>
  </si>
  <si>
    <t>(Total de actas realizadas / Total de actas a realizar)*100</t>
  </si>
  <si>
    <t>Velar por el cumplimiento de la adecuada planeación y soporte a la infraestructura física, tecnológica y de comunicaciones de la empresa.</t>
  </si>
  <si>
    <t>(Cargas de informacion realizada / Cargas planeadas en el año)*100</t>
  </si>
  <si>
    <t>Trabajo</t>
  </si>
  <si>
    <t>(Reunions tecnicas de progreso con los responsables / Areas de la empresa)*100</t>
  </si>
  <si>
    <t>(Total de reuniones realizadas / Total de reuniones a realizar)*100</t>
  </si>
  <si>
    <t>Obtener de forma organizativa una gestion mas eficiente en la empresa, con el objetivo de alcanzar mayores resultados.</t>
  </si>
  <si>
    <t>(Total de Revisiones periodicas realizadas/ Total de Reuniones a realizar)*100</t>
  </si>
  <si>
    <t>Tener la empresa en niveles optimos de cumplimiento ante la normatividad vigente.</t>
  </si>
  <si>
    <t>(Total de planes presentados / Total de planes a presentar)*100</t>
  </si>
  <si>
    <t>Obtener resultados postivos en ambitos administrativos y organizacionales.</t>
  </si>
  <si>
    <t>(Semanas ejecutadas/ Semanas del año)*100</t>
  </si>
  <si>
    <t>LIDER DEL PROCESO</t>
  </si>
  <si>
    <t>DOCUMENTO Y REGISTRO</t>
  </si>
  <si>
    <t>Soportes Nomina.</t>
  </si>
  <si>
    <t>Plan de Adquisiciones</t>
  </si>
  <si>
    <t>El area de reparto</t>
  </si>
  <si>
    <t>Respuesta contestacion</t>
  </si>
  <si>
    <t>Cuando sea necesario.</t>
  </si>
  <si>
    <t>Direccion y  coordinación</t>
  </si>
  <si>
    <t xml:space="preserve">Vigilando y observando constantemente el adecuado uso y funcionamiento de la infraestructura fisica y de comunicaciones. </t>
  </si>
  <si>
    <t xml:space="preserve">La eficiencia de la adecuada vigilancia permite lograr el objetivo </t>
  </si>
  <si>
    <t>Cuando se hace necesario</t>
  </si>
  <si>
    <t>N/a</t>
  </si>
  <si>
    <t>1. Representar a la Lotería del Meta, por delegación del Gerente, en los actos de carácter administrativo que así lo disponga.</t>
  </si>
  <si>
    <t>Representació</t>
  </si>
  <si>
    <t>Representación</t>
  </si>
  <si>
    <t>La adecuada ejecucion de las labores encomendadas</t>
  </si>
  <si>
    <t xml:space="preserve">Gerencia </t>
  </si>
  <si>
    <t>N/A</t>
  </si>
  <si>
    <t>Cuando se requiera por delegacion de la Gerencia</t>
  </si>
  <si>
    <t>Coordinar las labores de conservación, organización y manejo del Archivo General de la Empresa con base a la Ley General del Archivo.</t>
  </si>
  <si>
    <t>Coordinación</t>
  </si>
  <si>
    <t>Coordinando con el funcionario apoyo del area de Archivo</t>
  </si>
  <si>
    <t>Estar al dia con el cumplimiento de la normatividad legal vigente alicable</t>
  </si>
  <si>
    <t>James Orozco</t>
  </si>
  <si>
    <t xml:space="preserve">Actualizacion tablas de Archivo y digitlizacion de los documentos de relevancia e interes general </t>
  </si>
  <si>
    <t>Trimestralmente</t>
  </si>
  <si>
    <t>Planeacion, preparacion y consolidacion</t>
  </si>
  <si>
    <t>Realizando juntos con las areas involucradas en la planeacion de las necesidades existentes de la entidad</t>
  </si>
  <si>
    <t>El presupuesto Anual</t>
  </si>
  <si>
    <t>Acuerdo y Resolucion mediante el cual se aprueba el presupuesto anual</t>
  </si>
  <si>
    <t>Anual</t>
  </si>
  <si>
    <t>Dirigir y refrendar la resoluciones de adiciones, traslados, créditos, contra créditos, constituir disponibilidades, registros presupuestales, refrendarlos y cancelarlos previo acto  administrativo, y demás que se requiera en materia presupuestal.</t>
  </si>
  <si>
    <t>Direccion, elaboracion  y Control</t>
  </si>
  <si>
    <t>Seguimiento y analisis del presupuesto</t>
  </si>
  <si>
    <t>Adecuada ejecucion presupuestal en la entidad</t>
  </si>
  <si>
    <t>Actos administrativos</t>
  </si>
  <si>
    <t>Colocandome a disposicion de los mienbros del CONFIS toda aquella documentacion que pueda soportar los temas necesarios a tratar de acuerdo a la necesidad y el area responsable, siempre con la debida coordinación</t>
  </si>
  <si>
    <t>Una vez al mes</t>
  </si>
  <si>
    <t>Preparar la documentación requerida y asistir a las reuniones del CONFIS.</t>
  </si>
  <si>
    <t xml:space="preserve"> Realizar en coordinación con la oficina asesora de control interno la actualización o ajustes de todos los manuales, procesos y procedimientos existentes en la empresa.</t>
  </si>
  <si>
    <t>Teniendo en cuenta los tiempos de entrega de estos ajustes, establecer con el area de apoyo la agenda de trabajo</t>
  </si>
  <si>
    <t>Manuales y Procedimientos actualizados</t>
  </si>
  <si>
    <t>Cuando se haga necesario</t>
  </si>
  <si>
    <t>Asistir como delegado de Gerencia, cuando le sea asignada esta responsabilidad por acto administrativo, en la realización del respectivo sorteo de la lotería.</t>
  </si>
  <si>
    <t>Cumplimiento de la actividad encomendada</t>
  </si>
  <si>
    <t>El cumplimiento de la directriz asignada, adicialmente la vigilancia y veeduria del proceso correspondiente al sorteo.</t>
  </si>
  <si>
    <t>Acta elevada por cada sorteo</t>
  </si>
  <si>
    <t>Una o dos  veces al mes</t>
  </si>
  <si>
    <t>Efectuar el pago de todas las obligaciones de la entidad, abrir o cancelar cuentas bancarias previa autorización del Gerente, responder por el manejo de las mismas, la custodia y uso de las chequeras.</t>
  </si>
  <si>
    <t>Llevando un cronograma acorde a las obligaciones y necesidades del mes</t>
  </si>
  <si>
    <t>Soportes de pago con sus adjuntos</t>
  </si>
  <si>
    <t>Cada semana</t>
  </si>
  <si>
    <t>Apoyar y realizar control para el cumplimiento del proceso de implementación, actualización y mantenimiento de los criterios establecidos en el Modelo Integrado de Planeación y Gestión (MIPG)y en el sistema integrado de gestión de la entidad (SIG).</t>
  </si>
  <si>
    <t>Coordinacion</t>
  </si>
  <si>
    <t>Seguimiento de los compromisos establecidos en Comité de Gestion y Desempeño</t>
  </si>
  <si>
    <t>Acta de Comuite de Gestion y Desempeño</t>
  </si>
  <si>
    <t>De acuerdo a la necesidad por tareas asignadas, minimo cuatro veces al año</t>
  </si>
  <si>
    <t>Velar por el cumplimiento del uso de las Tecnologías de la Información y la Comunicación (TIC), redes sociales, sitios web y plataformas colaborativas que sean requeridas para el apoyo en el cumplimiento del objeto y misión de la empresa</t>
  </si>
  <si>
    <t>Efectuando el debido control del area de publicidad</t>
  </si>
  <si>
    <t>El debido apoyo institucional de los compañeros en las publicaciones y divulgacion del producto de valor</t>
  </si>
  <si>
    <t>Preparar y consolidar el anteproyecto de presupuesto de funcionamiento de la Lotería del Meta, presentarlo a consideración de la Gerencia y posteriormente para aprobación de la Junta Directiva, y las entidades donde requiera sustentarse, así mismo liderar su ejecución, manejo, control.</t>
  </si>
  <si>
    <t xml:space="preserve">Coordinacion y citacion </t>
  </si>
  <si>
    <t>Oscar Londoño</t>
  </si>
  <si>
    <t>SUBGERENCIA ADMINSITRATIVA Y FINANCIERA</t>
  </si>
  <si>
    <t>ENRO</t>
  </si>
  <si>
    <t>FEB RERO</t>
  </si>
  <si>
    <t>MARZO</t>
  </si>
  <si>
    <t>ABRIL</t>
  </si>
  <si>
    <t>Gestión del Talento Humano</t>
  </si>
  <si>
    <t>Recurso humano</t>
  </si>
  <si>
    <r>
      <t>Primera </t>
    </r>
    <r>
      <rPr>
        <b/>
        <sz val="12"/>
        <color rgb="FF202124"/>
        <rFont val="Arial"/>
        <family val="2"/>
      </rPr>
      <t>dimensión</t>
    </r>
    <r>
      <rPr>
        <sz val="12"/>
        <color rgb="FF202124"/>
        <rFont val="Arial"/>
        <family val="2"/>
      </rPr>
      <t>: Talento Humano como corazón de </t>
    </r>
    <r>
      <rPr>
        <b/>
        <sz val="12"/>
        <color rgb="FF202124"/>
        <rFont val="Arial"/>
        <family val="2"/>
      </rPr>
      <t>MIPG</t>
    </r>
  </si>
  <si>
    <t>Consolidar una gestión pública moderna, eficiente, transparente, focalizada y participativa al servicio de las partes interesadas que correspondan.</t>
  </si>
  <si>
    <t>Plan Estratégico del Talento Humano consolidado y documentado</t>
  </si>
  <si>
    <t>Elaborar autodiagnóstico de la gestión del talento humano de la Loteria del Meta</t>
  </si>
  <si>
    <t>Plantilla (Encuesta de MIPG)</t>
  </si>
  <si>
    <t>Autodiagnostico MIPG</t>
  </si>
  <si>
    <t>Gestion del Talento Humano</t>
  </si>
  <si>
    <t>Profesional Universitario</t>
  </si>
  <si>
    <t>Acta de reunion Talento Humano N: 1</t>
  </si>
  <si>
    <t>PERMANENTE</t>
  </si>
  <si>
    <t>(Autodiagnostico presentado / Atodianostico Proyectado)*100</t>
  </si>
  <si>
    <t>Consolidar y publicar el Plan Estratégico del Talento Humano</t>
  </si>
  <si>
    <t>Medicion de clima laboral</t>
  </si>
  <si>
    <t>ENCUESTA DE CLIMA LABORAL</t>
  </si>
  <si>
    <t>Informe de Clima Laboral</t>
  </si>
  <si>
    <t>(Encuesta laboral  presentado / Encuesta Laboral Proyectado)*100</t>
  </si>
  <si>
    <t>Plan Estratégico del Talento Humano implementado de acuerdo con alineación al Modelo Integrado de Planeación y Gestión (MIPG)</t>
  </si>
  <si>
    <t>Definir la operación del Plan Estratégico del Talento Humano (Plan de Bienestar e incentivos, el Plan de Seguridad y Salud en el Trabajo, Plan de prevision de Recurso Humano, Plan Institucional de Capacitación y el Plan Anual de Vacantes)</t>
  </si>
  <si>
    <t>facilitar toda la informacion como insumo de los diferentes planes que conforma el plan estrategico de talento humano</t>
  </si>
  <si>
    <t>Consolidar la informacion con el fin de definir y poner en marcha la elaboracion de cada uno de los Planes de Accion de Recurso Humano.</t>
  </si>
  <si>
    <t>(Informacion presentada / Informacion Proyectados)*100</t>
  </si>
  <si>
    <t>Documentar el Plan Estratégico del Talento Humano a través del Plan de Bienestar e incentivos, el Plan de Seguridad y Salud en el Trabajo, Plan de prevision de Recurso Humano, Plan Institucional de Capacitación y el Plan Anual de Vacantes</t>
  </si>
  <si>
    <t xml:space="preserve">Realizar cada uno de los planes y documentarlos </t>
  </si>
  <si>
    <t>(Planes Documentados presentado / Planes Documentados Proyectados)*100</t>
  </si>
  <si>
    <t>Presentar al Comité Institucional de Gestión y Desempeño el Plan Estratégico del Talento Humano</t>
  </si>
  <si>
    <t>(Plan Estrategico del talento Humano  presentado / Plan EstrategPlan Estrategico del talento Humano Proyectados)*100</t>
  </si>
  <si>
    <t>Definir y diseñar campaña de divulgación del Plan Estratégico del Talento Humano</t>
  </si>
  <si>
    <t>(Definir Campaña de Divulgacion presentado / DefinirCampaña de Divulgacion Proyectado)*100</t>
  </si>
  <si>
    <t>Desarrollar campaña de divulgación del Plan Estratégico del Talento Humano (Plan de Bienestar e incentivos, el Plan de Seguridad y Salud en el Trabajo, Plan de prevision de Recurso Humano, Plan Institucional de Capacitación y el Plan Anual de Vacantes)</t>
  </si>
  <si>
    <t>(Desarrollar Campaña de Divulgacion presentado / Desarrollar Campaña de Divulgacion Proyectado)*100</t>
  </si>
  <si>
    <t>Desarrollar actividades del Plan Estratégico del Talento Humano (Plan de Bienestar e incentivos, el Plan de Seguridad y Salud en el Trabajo, Plan de prevision de Recurso Humano, Plan Institucional de Capacitación y el Plan Anual de Vacantes)</t>
  </si>
  <si>
    <t>(Desarrollo de  Actividades del Plan Estrategico del talento Humano  presentado / Desarrollo de  Actividades del Plan Estrategico del talento Humano Proyectado)*100</t>
  </si>
  <si>
    <t>Efectuar seguimiento al desarrollo de las actividades del Plan Estratégico del Talento Humano (Plan de Bienestar e incentivos, el Plan de Seguridad y Salud en el Trabajo, Plan de prevision de Recurso Humano, Plan Institucional de Capacitación y el Plan Anual de Vacantes)</t>
  </si>
  <si>
    <t>(Seguimiento a las  Actividades del Plan Estrategico del talento Humano  presentado / Seguimiento a las   Actividades del Plan Estrategico del talento Humano Proyectado)*100</t>
  </si>
  <si>
    <t>Subgerencia administrativa y financiera</t>
  </si>
  <si>
    <t xml:space="preserve">GESTION ADMINISTRATIVA y MISIONAL </t>
  </si>
  <si>
    <t>Direccionamiento Estategico</t>
  </si>
  <si>
    <t>Apoyo al area misional de la empresa</t>
  </si>
  <si>
    <t>Apoyar la documentación y seguimiento de las estrategias promocionales de la Lotería del Meta y las demás estrategias comerciales establecidas.</t>
  </si>
  <si>
    <t>Estando a disposicion del area comercial, para ofrecer apoyo y asesoria</t>
  </si>
  <si>
    <t>La mejora dentro de los procesos misionales de la empresa</t>
  </si>
  <si>
    <t>DORIS ZARATE</t>
  </si>
  <si>
    <t>William Andres Guerrero</t>
  </si>
  <si>
    <t>Promocionales, Estrategias y Actividades.</t>
  </si>
  <si>
    <t>Cuando se requiera</t>
  </si>
  <si>
    <t>Total de resoluciones realizadas / Total de resoluciones planteadas)*100</t>
  </si>
  <si>
    <t>Gestion de valor para los resultados</t>
  </si>
  <si>
    <t>Participar en los espacios de evaluación y seguimiento de las acciones comerciales.</t>
  </si>
  <si>
    <t>Realizando el analisis de las ventas sorteo a sorteo.</t>
  </si>
  <si>
    <t>Obtener un informe detallada de la situasion estadistica de las ventas por distribuidor</t>
  </si>
  <si>
    <t>Analisis del Sorteo</t>
  </si>
  <si>
    <t>Cada Jueves</t>
  </si>
  <si>
    <t>Apoyar el proceso de planeación, alistamiento y ejecución de las actividades y eventos promocionales de la Lotería del Meta.</t>
  </si>
  <si>
    <t>Proyectando resoluciones y redactando actas del comité comercial para asegurar los recursos y las tareas para el cumplimiento</t>
  </si>
  <si>
    <t>Obtener resultados positivos para la empresa de forma organizacional.</t>
  </si>
  <si>
    <t>Gestion Administrativa</t>
  </si>
  <si>
    <t>Apoyar en el control de cargue de información a la plataforma SIA OBSERVA.</t>
  </si>
  <si>
    <t>Obteniendo la informacion del area juridica, en conjunto con el area financiera para realizar el cargue de informacion necesaria.</t>
  </si>
  <si>
    <t>La eficiencia del proceso y evitar futuras anomalias o investigaciones por parte de los entes de control</t>
  </si>
  <si>
    <t>Certificado de Rendicion Contractual</t>
  </si>
  <si>
    <t>Segunda sema del mes siguiente</t>
  </si>
  <si>
    <t>Apoyar a la Sub gerencia Administrativa y Financiera en la implementación de políticas de gestión y desarrollo administrativo adoptadas por el MIPG.</t>
  </si>
  <si>
    <t>Desarrollando un cronograma de cumplimiento autorizado por la subgerencia administrativa y financiera.</t>
  </si>
  <si>
    <t>Aumentar los controles organizativos y establecer medidas de mejora para la entidad. Tambien genera cumplimiento a la normativa que hace obligatorio la aplicación del modelo en las organizaciones publicas.</t>
  </si>
  <si>
    <t>Cronograma para la aprobacion</t>
  </si>
  <si>
    <t>cada Tercera Semana</t>
  </si>
  <si>
    <t>Apoyar en la consolidación de información e indicadores de seguimiento de las acciones comerciales y administrativas.</t>
  </si>
  <si>
    <t>Se realiza por medio del analisis del sorteo que permite observar el estado de las ventas y genera un historico del mismo de forma consolidada.</t>
  </si>
  <si>
    <t>Obtener a tiempo la iformacion para que la area comercial junto con la gerencia diseñan, mecanimos de mejora dentro de cada situasion presentada con la fuerza de venta.</t>
  </si>
  <si>
    <t>Evaluacion de Resutados</t>
  </si>
  <si>
    <t>Participar en el desarrollo semanal del comité comercial, con el fin de realizar seguimiento a las diferentes acciones comerciales de la Empresa y comportamiento de ventas por sorteo.</t>
  </si>
  <si>
    <t>Participando en las decisiones y estrategias que se puedan proponer en el presente comité, con el objetivo de aumentar las ventas de la empresa y con el objetivo de suscribir el acta para sacar las partes mas improtantes</t>
  </si>
  <si>
    <t>Que se desarrollen estrategias acertadas, apòrtando la experiecia y conocimiento tecnico en el tema</t>
  </si>
  <si>
    <t>Acta del Comité Comercial</t>
  </si>
  <si>
    <t>Cada Lunes</t>
  </si>
  <si>
    <t>Apoyar en el seguimiento del cumplimiento de las acciones y responsabilidades derivadas del comité comercial.</t>
  </si>
  <si>
    <t>Al momento de redactar el comité comercial se dejaran unos respnsables, para este caso cada persona pertenciente al comité hace parte integral de las deciciones del comité</t>
  </si>
  <si>
    <t>Acciones positivas para la empresa, en conjunto con los conocmientos tecnicos y operativos del negocio</t>
  </si>
  <si>
    <t>Apoyar el proceso de planeación institucional en el seguimiento permanente, el avance, cumplimiento de metas, objetivos y la evaluación de resultados y mejoras en la gestión, con base a instrucciones del superior inmediato.</t>
  </si>
  <si>
    <t>Colocandome a disposicion del jefe de planeacion, para desarrollar y darle cumplimiento a la politica de planeacion de la empresa.</t>
  </si>
  <si>
    <t>Politica de Planeacion</t>
  </si>
  <si>
    <t>Al final de cada mes</t>
  </si>
  <si>
    <t xml:space="preserve">Apoyar a la Sub gerencia Administrativa Financiera en la elaboración del Plan Anticorrupción y de Atención al Ciudadano de la entidad de acuerdo a la normatividad vigente.  </t>
  </si>
  <si>
    <t>Teniendo en cuenta los tiempos de entrega de estos planes y mediante el cronograma de gestion administrativa hacerle el seguimiento necesario</t>
  </si>
  <si>
    <t xml:space="preserve">William Andres Guerrero y Gustavo Leal </t>
  </si>
  <si>
    <t>Plan Anticorrupcion</t>
  </si>
  <si>
    <t>Una vez al Año</t>
  </si>
  <si>
    <t>Apoyar a la Sub gerencia Administrativa y Financiera en las diferentes acciones derivadas del Comité de Gestión y Desempeño. DECRETO  1499 de 2017.</t>
  </si>
  <si>
    <t>Convocada la reunion por parte de la subgerencia administrativa, se suscribe el acta de la reunion para establecer las acciones necesarias y manisfestar la situacion problema. Para ser entregada a control interno para realizar seguimiento y evaluacion de los compromisos constituidos en el comite.</t>
  </si>
  <si>
    <t>Tener encuenta las acciones que se plantean para contribuir con la solucion de los problemas de la entidad.</t>
  </si>
  <si>
    <t>William Andres Guerrero y Control Interno</t>
  </si>
  <si>
    <t>Acta del comité de Gestion de Desempeño</t>
  </si>
  <si>
    <t>Indeterminado, minimo cuatro veces al año.</t>
  </si>
  <si>
    <t xml:space="preserve"> Gestión Financiera Contable</t>
  </si>
  <si>
    <t>Recibir los soportes de pago remitidos por los agentes distbiuidores, verifcar la relación de premios que arroja el sistema consolidadndo e ingresando diariamente al aplicativo de cartera , Elaborar los paz y salvo solicitados por los Agentes distribuidores.</t>
  </si>
  <si>
    <t>Estando pendiente que los distribuidores envien sus planillas de pagos y revisar el aplicativo de premios.</t>
  </si>
  <si>
    <t>Adriana Marin</t>
  </si>
  <si>
    <t>Formato de Control de Llamadas - Formato de estado de Cuenta-Paz y salvo</t>
  </si>
  <si>
    <t>Los jueve , viernes y Lunes</t>
  </si>
  <si>
    <t>Descargar diariamente de las plataformas bancarias la información correspondiente a las consignaciones hechas por agentes distribuidores y apoyar al contador en la concialiaciones bancarias conlos pagos de los distribuidores.</t>
  </si>
  <si>
    <t>Revisado todos los dias el portal bancario</t>
  </si>
  <si>
    <t>Tener los pagos al día de cada distriubidor</t>
  </si>
  <si>
    <t>Diariamente-Mensual</t>
  </si>
  <si>
    <t>Llevar el control sobre el cumplimiento y pornto pago de los compromisos comerciales y acuerdos de pago.</t>
  </si>
  <si>
    <t>Gestión</t>
  </si>
  <si>
    <t xml:space="preserve">Estando pendiente que envien los respectivos pagos </t>
  </si>
  <si>
    <t xml:space="preserve">Cartera saneada </t>
  </si>
  <si>
    <t>Formato Acuerdo de Pago</t>
  </si>
  <si>
    <t>Subgerencia Administrativa</t>
  </si>
  <si>
    <t>Elaborar y  Presentar un infrme mensual de cartera.</t>
  </si>
  <si>
    <t>Tener una cartera al día</t>
  </si>
  <si>
    <t>Formato Infome Cartera</t>
  </si>
  <si>
    <t>Mensual</t>
  </si>
  <si>
    <t>Coordinar y realizar seguimiento a la firma impresora en relación con el tema de despachos, devolución, cupos a retener reportar cualquier novedad al supervisor del contrato.</t>
  </si>
  <si>
    <t>Revisando los bancos procedo a realizar despachos y confirmar con la firma impresora diariamente que esta pendiente por engtregar y cupos a retener</t>
  </si>
  <si>
    <t>Entrega oportuna de bilelteria</t>
  </si>
  <si>
    <t>Correo de La Firma Impresora</t>
  </si>
  <si>
    <t>Acta de Comité</t>
  </si>
  <si>
    <t>Gestion Administrativa y Financiera</t>
  </si>
  <si>
    <t>12. Apoyar el desarrollo de las actividades administrativas de la Sub gerencia Administrativa y Financiera relacionadas con los trámites correspondientes ante la Junta Directiva, la proyección, elaboración de oficios, actos administrativos, cheques, y demás que le sean asignadas.</t>
  </si>
  <si>
    <t>Realizar citación de Junta, Por solictud de la Gerencia</t>
  </si>
  <si>
    <t xml:space="preserve">Cumplir con  los  Objetivos mecionados  </t>
  </si>
  <si>
    <t>Formato de Citaciona Junta Directiva - Resoluciones Presupuestales</t>
  </si>
  <si>
    <t>AREA COMERCIAL</t>
  </si>
  <si>
    <t>PROCESO MISIONAL</t>
  </si>
  <si>
    <t>DIRECCIONAMIENTO ESTRATEGICO Y PLANEACION</t>
  </si>
  <si>
    <t>DESARROLLAR PROCESOS MISIONALES DEL AREA COMERCIAL</t>
  </si>
  <si>
    <t>Atender al publico a los clientes, brindando la informacion solicitada</t>
  </si>
  <si>
    <t>Atencion al publico</t>
  </si>
  <si>
    <t>prestando mi tiempo y conocimiento para favorecer la respuesta de los clientes</t>
  </si>
  <si>
    <t>Una mayor confianza de los clientes por la pronta respuesta.</t>
  </si>
  <si>
    <t>JANET RAMIREZ</t>
  </si>
  <si>
    <t xml:space="preserve">Solictudes, peticiones y reclamos </t>
  </si>
  <si>
    <t>Ocacionalmente</t>
  </si>
  <si>
    <t>Verifiacion de los contratos, titulos valores, garantias, premios y demas que se requieran</t>
  </si>
  <si>
    <t>Verificacion de requisitos</t>
  </si>
  <si>
    <t>Atendiendo por correo o via telefonica a los distribuidores</t>
  </si>
  <si>
    <t>Una buena comunicación y prevencion a procesos de nivel alto importancia.</t>
  </si>
  <si>
    <t>Oficios y respuestas</t>
  </si>
  <si>
    <t>Semanalmente</t>
  </si>
  <si>
    <t>(Oficios y respuestas presentadas / Oficios y Respuestas a presentar)*100</t>
  </si>
  <si>
    <t>Recepcion de los premios enviados por las firmas distribuidoras</t>
  </si>
  <si>
    <t>Verificacion de la legitimidad de los premios</t>
  </si>
  <si>
    <t>Atendiendo a los envios de premios fisicos y verificacion de los premios virtuales</t>
  </si>
  <si>
    <t>Una mayor confianza por parte de la firmas distribuidoras, hacia la entidad.</t>
  </si>
  <si>
    <t>Registro de premios por distribuidor</t>
  </si>
  <si>
    <t>Diariamente</t>
  </si>
  <si>
    <t>(Registros de premios realizados / Registros de premios a realizar)*100</t>
  </si>
  <si>
    <t>Custodiar los archivos de los distribuidores, adjuntando y actualizando todos los documentos necesarios</t>
  </si>
  <si>
    <t>Custodia de los documentos de los distribuidores</t>
  </si>
  <si>
    <t>Atendiendo a las politicas general de archivos y requisitos de la entidad.</t>
  </si>
  <si>
    <t>Cumplimiento de la ley y manejo de archivo.</t>
  </si>
  <si>
    <t>Expendientes y hojas de registro</t>
  </si>
  <si>
    <t>(Expendientes revisados/Expedientes a revisar)*100</t>
  </si>
  <si>
    <t>Apoyar al area comercial, en los oficios, contratos, certificaciones, actas y solicitudes de renovacion de garantias.</t>
  </si>
  <si>
    <t>Apoyo en el area administrativa del area comercial</t>
  </si>
  <si>
    <t>Atendiendo las necesidades administrtivas del area comercial.</t>
  </si>
  <si>
    <t>Una eficiciencia en la respuesta y los procesos de la entidad</t>
  </si>
  <si>
    <t>Oficios, contratos, certificaciones, actas y solicitudes de renovacion de garantias</t>
  </si>
  <si>
    <t>(Documentos realizados / Documentos a realizar)*100</t>
  </si>
  <si>
    <t>Empaquetado de los premios leidos y registrados en la loteria</t>
  </si>
  <si>
    <t>Empaquetado y rotulado de los premios</t>
  </si>
  <si>
    <t xml:space="preserve">Empaquetando todos los premios necesarios </t>
  </si>
  <si>
    <t>Realizar una eficiencia en los procesos de salvaguardar los premios bajo las policiticas generales de archivo</t>
  </si>
  <si>
    <t>Empaquetado de premios</t>
  </si>
  <si>
    <t>(Premios rotulados/ premios a rotular)*100</t>
  </si>
  <si>
    <t>Recibir el premio mayor y los secos a partir de una alta cuantia, para ser custodiados y pagados a los clientes</t>
  </si>
  <si>
    <t>Custodiar y verificar la autenticidad de los billetes ganadores</t>
  </si>
  <si>
    <t>Mediante los criterios de verificacion y Salvaguardar los billetes ganadores de montos altos</t>
  </si>
  <si>
    <t>Prevencion de investigaciones o perdida de estos documentos con un valor.</t>
  </si>
  <si>
    <t>Registro en el libro de gandores</t>
  </si>
  <si>
    <t>Presentar un informe de conciliacion de los premios y los saldos leidos</t>
  </si>
  <si>
    <t>Conciliacion de lectura de premios</t>
  </si>
  <si>
    <t>Presentando un informe del estado en el que se ecuentra los premios</t>
  </si>
  <si>
    <t>Aumentar el registro de los premios actualizados, para mantener la informacion actualizada</t>
  </si>
  <si>
    <t xml:space="preserve">Informe de conciliacion </t>
  </si>
  <si>
    <t>(Informe presentandos / informes que se presentaran)*100</t>
  </si>
  <si>
    <t>SISTEMAS</t>
  </si>
  <si>
    <t>IMPLEMENTAR PROCESOS</t>
  </si>
  <si>
    <t>Elaborar e implementar los
planes de Riesgos,
Seguridad y privacidad de
la información y el plan
estrategico de Tecnologia
de la Información y las
Comunicaciones</t>
  </si>
  <si>
    <t>Realizar el seguimiento al
cumplimiento de la
Gestión en procesos de
innovación tecnologica</t>
  </si>
  <si>
    <t>Una ejecucion completa del plan como resultado de una planeación minuciosa de este mismo</t>
  </si>
  <si>
    <t>ALEXANDRA GUZMAN</t>
  </si>
  <si>
    <t>Mantener y mejorar el modelo de
operación y funcionamiento
institucional, y Sistema de Gestión
Integrado</t>
  </si>
  <si>
    <t>TRES MESES ANTES DE TERMINAR EL AÑO</t>
  </si>
  <si>
    <t>Desarrollar Plan de
mantenimiento de la
infraestructura
tecnologica</t>
  </si>
  <si>
    <t>Requerimientos de
Mantenimiento</t>
  </si>
  <si>
    <t>semanalmente</t>
  </si>
  <si>
    <t>Adquisición de Equipos
para la Modernización
Tecnologica de la
entidad</t>
  </si>
  <si>
    <t>Gestionar el cumplimiento
de la implementación del
IPV6, Catalogo de Servicios
y Arquitectura Empresarial</t>
  </si>
  <si>
    <t>Implementación de la
estrategia de Gobierno
Digital</t>
  </si>
  <si>
    <t>Semanal (Permanentemente)</t>
  </si>
  <si>
    <t>ARCHIVO</t>
  </si>
  <si>
    <t>GESTION ADMINISTRATIVA</t>
  </si>
  <si>
    <t>5. INFORMACION Y COMUNICACION</t>
  </si>
  <si>
    <t>Mejorar la eficiencia de la empresa y ahorrar tiempo en la búsqueda y administración de archivos</t>
  </si>
  <si>
    <t>INFORMACION EMPRESARIAL DIGITAL</t>
  </si>
  <si>
    <t>Aplicar plan institucional de archivo  PINAR</t>
  </si>
  <si>
    <t>ajustando el indice a la nueva realidad del organigrama empresarial</t>
  </si>
  <si>
    <t>Menos producción de papel</t>
  </si>
  <si>
    <t>ÁREA DE ARCHIVO</t>
  </si>
  <si>
    <t>Garantizar la seguridad y conservación adecuada de la información de la empresa</t>
  </si>
  <si>
    <t>ajuste de las TVD al nuevo indice</t>
  </si>
  <si>
    <t xml:space="preserve">ahorro costos para la empresa </t>
  </si>
  <si>
    <t xml:space="preserve">facilitar el acceso a la información de todas las partes interesadas de la empresa </t>
  </si>
  <si>
    <t>ajuste de la TRD</t>
  </si>
  <si>
    <t>Buenas practicas para reducir el consumo de papel</t>
  </si>
  <si>
    <t xml:space="preserve">Fortalecer la administración de los documentos físicos y electrónicos, respaldando la integralidad, protección y acceso oportuno a la información </t>
  </si>
  <si>
    <t>Implementación al máximo de la digitalización de documentos</t>
  </si>
  <si>
    <t xml:space="preserve">Aplicación directiva presidencial 04 de 2012 Cero Papel </t>
  </si>
  <si>
    <t>Centralizar operaciones de gestión documental generando reducción de costos, espacios, recurso humano y pérdida de la información.</t>
  </si>
  <si>
    <t>Ajuste de Indice y  TVD a  la nueva realidad empresarial, en consecuencia ajuste de las TRD</t>
  </si>
  <si>
    <t>Mas informacion digital – Menos soportes en papel</t>
  </si>
  <si>
    <t xml:space="preserve">POLÍTICA DE CERO PAPEL.  Eliminar la duplicidad de documentos. Disminuir los tiempos de localización de los archivos. Reducir las necesidades de espacio de almacenamiento. Mejorar el entorno de trabajo y la comunicación en las entidades. </t>
  </si>
  <si>
    <t>Oficna de Control Interno</t>
  </si>
  <si>
    <t>Control y
evaluacion</t>
  </si>
  <si>
    <t>Quinta dimension control Interno</t>
  </si>
  <si>
    <t>Elaborar y ejecutar el
programa anual de
Auditoria Interna</t>
  </si>
  <si>
    <t>Verificando el cumplimiento de los procedimientos y normas</t>
  </si>
  <si>
    <t>Cumplir el programa de
auditorias</t>
  </si>
  <si>
    <t>JEFE ASESOR DE CONTROL INTERNO</t>
  </si>
  <si>
    <t>Informes de audiorias</t>
  </si>
  <si>
    <t>Durante el año</t>
  </si>
  <si>
    <t>Auditorias a los procesos
de la entidad</t>
  </si>
  <si>
    <t>Seguimiento</t>
  </si>
  <si>
    <t>Verificar el cargue de los
reportes de archivos tipo de
información a la Supersalud</t>
  </si>
  <si>
    <t>Establecer el
cumplimiento del envío
de reporte de archivos
tipo a los entes de control
(SNS -Coljuegos)</t>
  </si>
  <si>
    <t>Informe de seguimiento</t>
  </si>
  <si>
    <t>Reporte archivos Tipo</t>
  </si>
  <si>
    <t>2 Camapñanas</t>
  </si>
  <si>
    <t>Realizar 2 campañas de
autocontrol</t>
  </si>
  <si>
    <t>Establecer el
cumplimiento de las
campañas de
autocontrol</t>
  </si>
  <si>
    <t>Planillas</t>
  </si>
  <si>
    <t>2 veces al año</t>
  </si>
  <si>
    <t>Campañas de
autocontrol</t>
  </si>
  <si>
    <t>Realizar seguimiento al
cumplimiento de los Planes
de Mejoramiento</t>
  </si>
  <si>
    <t>Realizar seguimiento a los
Planes de Mejoramiento</t>
  </si>
  <si>
    <t>1 vez al año</t>
  </si>
  <si>
    <t>Plan de mejoramiento</t>
  </si>
  <si>
    <t>Seguimiento al Plan de Desempeño</t>
  </si>
  <si>
    <t>Realizar seguimiento al plan de desempeño</t>
  </si>
  <si>
    <t>Realizar seguimiento a los
Planes de Desempñeo</t>
  </si>
  <si>
    <t>Plan de Desempeño</t>
  </si>
  <si>
    <t>Jurídica y Apuestas Permanentes</t>
  </si>
  <si>
    <t>Estratégico</t>
  </si>
  <si>
    <t>Gestión con valores para el resultado.</t>
  </si>
  <si>
    <t>Diseñando e implementando estrategias comerciales, financieras y administrativas</t>
  </si>
  <si>
    <t>Evaluación satisfactoria de indicadores y mejoramiento de desempeño empresarial</t>
  </si>
  <si>
    <t>Ocasional</t>
  </si>
  <si>
    <t>Meses verificados/Meses transcurridos</t>
  </si>
  <si>
    <t>Disposición de equipo de trabajo para brindar capacitaciones y talleres prácticos</t>
  </si>
  <si>
    <t>Transparencia en el proceso de publicidad de la actividad contractual de la Lotería del Meta.</t>
  </si>
  <si>
    <t>Todas las Áreas</t>
  </si>
  <si>
    <t>Información y comunicación.</t>
  </si>
  <si>
    <t>Implementar la Ventanilla Única</t>
  </si>
  <si>
    <t xml:space="preserve">Rediseño de portal web y actualización de información con datos abiertos </t>
  </si>
  <si>
    <t>Contratar servicios de consultor con experiencia en programación y diseño de portales web.</t>
  </si>
  <si>
    <t>Manual de Procedimientos del Sistema de Administración de Riesgos de LA/FT/FPADM, Mapa de Riesgos y Designación de Oficiales de Cumplimiento</t>
  </si>
  <si>
    <t>Crear una cultura de manejo del riesgo en todos los procesos de la entidad a fin de evitar que la entidad sea utilizada para dar apariencia de legalidad a dineros provenientes de ilícitudes y prevenir la ocurrencia de actividades terroristas. Dar cumplimiento al Acuerdo 574 de 2021 expedido por el CNJSA.</t>
  </si>
  <si>
    <t>Junta Directiva, Dirección Estratégica y todas las áreas</t>
  </si>
  <si>
    <t>Según cronograma</t>
  </si>
  <si>
    <t>Procedimientos documentados y actualizados.</t>
  </si>
  <si>
    <t>Elaborar, revisar y aprobar procedimientos</t>
  </si>
  <si>
    <t>Diagnóstico de los procesos</t>
  </si>
  <si>
    <t>Facilitar control desde el CNJSA</t>
  </si>
  <si>
    <t>Jefe Oficina Asesora de Jurídica y Apuestas Permanentes, Gerencia</t>
  </si>
  <si>
    <t>Procedimientos documentados/Procedimientos del sistema</t>
  </si>
  <si>
    <t>Elaboración de documentos con cada uno de los responsables de procesos</t>
  </si>
  <si>
    <t>Mejorar la gestión</t>
  </si>
  <si>
    <t>Gerencia</t>
  </si>
  <si>
    <t>Revisión de documentación frente a las exigencias del MIPG</t>
  </si>
  <si>
    <t>Aprobación mediante acto administrativo de los procedimientos documentados.</t>
  </si>
  <si>
    <t>Gestión con valores para el resultado. Información y comunicación</t>
  </si>
  <si>
    <t>Garantizar la seguridad de la información generada en los procesos de la Lotería del Meta.</t>
  </si>
  <si>
    <t>Servicios de DATACENTER O un Servidor Virtual, alojando información en la nube.</t>
  </si>
  <si>
    <t>Contratar servicios de DATACENTER</t>
  </si>
  <si>
    <t>Coordinar acciones entre el área de sistemas de la Lotería del Meta y el contratista</t>
  </si>
  <si>
    <t xml:space="preserve">Asegurar información y mejorar gestión </t>
  </si>
  <si>
    <t>Contratar servicio de migración de aplicativos e información al servidor o DATACENTER</t>
  </si>
  <si>
    <t>Gestión con valores para el resultado</t>
  </si>
  <si>
    <t>Firma del contrato y acta de inicio del contrato.</t>
  </si>
  <si>
    <t>Garantizar la transparencia y seguridad de realización de los sorteos.</t>
  </si>
  <si>
    <t>Analisis y estudio de mercado para adquisición y/o mejoramiento de equipos electroneumaticos de baloteras</t>
  </si>
  <si>
    <t>Contratar mantenimientos correctivos y preventivos</t>
  </si>
  <si>
    <t>Contratar servicios con fabricantes</t>
  </si>
  <si>
    <t>Realizar estudios y cotizaciones</t>
  </si>
  <si>
    <t>Solicitar cotizaciones</t>
  </si>
  <si>
    <t>Recepción de ofertas</t>
  </si>
  <si>
    <t>Mejorar la gestión documental</t>
  </si>
  <si>
    <t>Elaborar plan de mejoramiento para el proceso documental de la Lotería del Meta</t>
  </si>
  <si>
    <t>Asignar tareas</t>
  </si>
  <si>
    <t>Elaborar diagnóstico</t>
  </si>
  <si>
    <t>Revisar TRD</t>
  </si>
  <si>
    <t>Socializar y concientizar equipo de trabajo</t>
  </si>
  <si>
    <t xml:space="preserve">Capacitar </t>
  </si>
  <si>
    <t>Garantizar el incremento de recursos para el sector salud</t>
  </si>
  <si>
    <t>Elaborar un diagnóstico de la política de mercadeo, aplicar indicadores de satisfacción y efiencia</t>
  </si>
  <si>
    <t>solicitar información</t>
  </si>
  <si>
    <t>Obtener datos para analisis cruzado de información de ventas versus inversión de recursos humanos, tecnicos y logisticos.</t>
  </si>
  <si>
    <t>Control Interno</t>
  </si>
  <si>
    <t>Erradicar la ilegalidad en la operación de juegos de suerte y azar.</t>
  </si>
  <si>
    <t>Control al Juego Ilegal.</t>
  </si>
  <si>
    <t>Defender las rentas del sector salud</t>
  </si>
  <si>
    <t>El cierre de nomina mensualmente con sus rspectivas novedades.</t>
  </si>
  <si>
    <t>LUZ MIREYA GONAZLAEZ PERDOMO</t>
  </si>
  <si>
    <t>Gerente</t>
  </si>
  <si>
    <t>AÑO 2023</t>
  </si>
  <si>
    <t>1 de Enero del 2023</t>
  </si>
  <si>
    <t>31 de diciembre del 2023</t>
  </si>
  <si>
    <t>Luis Fabian Perez Quiroga</t>
  </si>
  <si>
    <t>Luis Fabian Perez  y area de apoyo asignada de acuerdo al tema a tratar</t>
  </si>
  <si>
    <t>Doris Zarate</t>
  </si>
  <si>
    <t>(Meses  verificados/Total meses)*100</t>
  </si>
  <si>
    <t>(Total de analisis trimestrales realizados / 4 trimestres)*100</t>
  </si>
  <si>
    <t xml:space="preserve">Realizar seguimiento y actualizacion del plan de desempeño aprobado </t>
  </si>
  <si>
    <t>Plan de Desempeño actualizacion  aprobada</t>
  </si>
  <si>
    <t xml:space="preserve">Presentar alCNJSA la actualizacion de Plan de Desempeño </t>
  </si>
  <si>
    <t xml:space="preserve"> implementar el Sistema de Administración de Riesgos de LA/FT/FPADM</t>
  </si>
  <si>
    <t>Evaluar avance en implementacion Manual aprobado en CNJSA</t>
  </si>
  <si>
    <t>Designar nuevos oficiales de cumplimiento</t>
  </si>
  <si>
    <t>Capacitar personal nuevo</t>
  </si>
  <si>
    <t>Implementar políticas</t>
  </si>
  <si>
    <t>Seguimiento a mapa de riesgos</t>
  </si>
  <si>
    <t>Actualizar procedimientos del Sistema de Gestion para adecuarlos a la norma ISO 9001:2015 y mejorar el Modelo Integrado de Planeación y Gestión</t>
  </si>
  <si>
    <t>Financiero</t>
  </si>
  <si>
    <t>Establecer el valor de las ventas del concesionario y el monto a pagar cada mes.</t>
  </si>
  <si>
    <t>Acta de revisión</t>
  </si>
  <si>
    <t>Visitar sede del concesionario.</t>
  </si>
  <si>
    <t>Verificar registros del sistema y libros del concesionario dentro de los 3 primeros días hábiles de cada mes.</t>
  </si>
  <si>
    <t>Exactitud y oportunidad en el recaudo</t>
  </si>
  <si>
    <t>Jefe Oficina Asesora de Jurídica y Apuestas Permanentes, Contador y Concesionario</t>
  </si>
  <si>
    <t>Verificar la exactitud de la autoliquidación y declaración de Derechos de Explotación.</t>
  </si>
  <si>
    <t>Revisión de la autoliquidación y soportes de pago, frente a lo consigando en el Acta de Revisión.</t>
  </si>
  <si>
    <t>Revisar información aplicativo de ventas.</t>
  </si>
  <si>
    <t>Mejora del proceso</t>
  </si>
  <si>
    <t>Jefe Oficina Asesora de Jurídica y Apuestas Permanentes</t>
  </si>
  <si>
    <t>Evaluación de resultados.</t>
  </si>
  <si>
    <t>Verificar el cumplimiento de las obligaciones del concesionario frente a las disposiciones legales y contractuales en la operación del juego de apuestas permanentes.</t>
  </si>
  <si>
    <t>Inspección, Vigilancia y Control a la ejecución contrato de concesión de apuestas permanentes.</t>
  </si>
  <si>
    <t xml:space="preserve">Visitas Administrativas, solicitud de información, consultas aplicativo.       Auditorías </t>
  </si>
  <si>
    <t>Verificar la conformidad de la operación del juego a las disposiciones legales y contractuales.</t>
  </si>
  <si>
    <t>Mantener actualizado el registro de seguimiento del contrato de concesión</t>
  </si>
  <si>
    <t>Cuadro de seguimiento</t>
  </si>
  <si>
    <t>Consolidación de información.</t>
  </si>
  <si>
    <t>Registrando la información generada por el concesionario mensualmente.</t>
  </si>
  <si>
    <t>Exactitud y oportunidad en la rendición de informes</t>
  </si>
  <si>
    <t>Reportar información validada y exacta sobre la ejecución del contrato de concesión.</t>
  </si>
  <si>
    <t>Informe de supervisión, reporte al CNJSA y al área financiera de la Lotería del Meta.</t>
  </si>
  <si>
    <t>Verificación de la autoliquidación y soportes.</t>
  </si>
  <si>
    <t>Revisión de soportes,  confrontación de la información del sistema frente a soportes de pago.</t>
  </si>
  <si>
    <t>Cumplimiento Reportes al CNJSA</t>
  </si>
  <si>
    <t>Garantizar recursos de supervisión</t>
  </si>
  <si>
    <t>Factura electrónica supervisión</t>
  </si>
  <si>
    <t>Elaborar solicitud para generar factura</t>
  </si>
  <si>
    <t>Enviar factura electronica concesionario</t>
  </si>
  <si>
    <t>Mejorar Liquidez</t>
  </si>
  <si>
    <t>Jefe Oficina Asesora de Jurídica y Apuestas Permanentes, Contador</t>
  </si>
  <si>
    <t>Garantizar entrega de formularios al concesionario</t>
  </si>
  <si>
    <t>Órden de compra</t>
  </si>
  <si>
    <t>Autorizar ordenes de compra de formularios</t>
  </si>
  <si>
    <t xml:space="preserve">Enviar correo electronica a impresora </t>
  </si>
  <si>
    <t>Garantizar operación</t>
  </si>
  <si>
    <t>Jefe Oficina Asesora de Jurídica y Apuestas Permanentes, firma impresora</t>
  </si>
  <si>
    <t>Verificar seriales, numeración impresas y entregadas en formularios y soportes de pago.</t>
  </si>
  <si>
    <t>Remisión y factura</t>
  </si>
  <si>
    <t>Verificar soportes remitidos via email</t>
  </si>
  <si>
    <t>Recibir correo electrónico</t>
  </si>
  <si>
    <t>Facilitar control y reportes</t>
  </si>
  <si>
    <t>Cumplir obligación de reporte AP-15 y formulario único de apuesta.</t>
  </si>
  <si>
    <t>Acto administrativo</t>
  </si>
  <si>
    <t>Proyectar y expedir acto administrativo</t>
  </si>
  <si>
    <t>Enviar reporte electronico a plataforma CNJSA</t>
  </si>
  <si>
    <t>Verificar las condiciones de ejecución del contrato de concesión.</t>
  </si>
  <si>
    <t>Actas</t>
  </si>
  <si>
    <t>Visitas administrativas,  consultas aleatorias de apuestas en el aplicativo de ventas del concesionario</t>
  </si>
  <si>
    <t>Actividades aleatorias</t>
  </si>
  <si>
    <t>Inspección y vigilancia</t>
  </si>
  <si>
    <t>Jefe Oficina Asesora de Jurídica y Apuestas Permanentes y Auxiliar Administrativo.</t>
  </si>
  <si>
    <t>Permanente</t>
  </si>
  <si>
    <t>Cumplir obligación de reporte Contratos de concesión.</t>
  </si>
  <si>
    <t>Digitalizar el contrato de concesión y cada uno de sus actos modificatorios</t>
  </si>
  <si>
    <t>Transparencia</t>
  </si>
  <si>
    <t>Jefe Oficina Asesora de Jurídica y Apuestas Permanentes.</t>
  </si>
  <si>
    <t>Conocer proyectos del concesionario de apuestas para  utilización de resultados.</t>
  </si>
  <si>
    <t>Oficio</t>
  </si>
  <si>
    <t>Solicitar al concesionario se sirva entregar los nombres de las loterías y/o juegos autorizados con los cuales operará el juego de apuestas permanentes para la siguiente vigencia</t>
  </si>
  <si>
    <t>Radicando y/o enviando solicitud</t>
  </si>
  <si>
    <t>Publicar juegos y sorteos autorizados para el chance en el Meta</t>
  </si>
  <si>
    <t>Archivo electrónico</t>
  </si>
  <si>
    <t>Digitalizar la resolución por la cual se autorizan los sorteos y juegos autorizados para realizar las apuestas permanentes cada vigencia fiscal.</t>
  </si>
  <si>
    <t>Proyectando acto administrativo</t>
  </si>
  <si>
    <t>Identificar los PDA autorizados para vender apuestas permanentes</t>
  </si>
  <si>
    <t>Licencia de Funcionamiento</t>
  </si>
  <si>
    <t>Solicitar al concesionario una relación de las agencias a nivel departamental.</t>
  </si>
  <si>
    <t>Facilitar la inspección, vigilancia y control</t>
  </si>
  <si>
    <t>Cumpliendo el plan estratégico para combatir el juego ilegal</t>
  </si>
  <si>
    <t>Gerencia, Jefe Oficina Asesora de Jurídica y Apuestas Permanentes, Concesionario</t>
  </si>
  <si>
    <t>CONTABILIDAD</t>
  </si>
  <si>
    <t xml:space="preserve">GESTIÓN FINANCIERA Y CONTABLE
</t>
  </si>
  <si>
    <t>Realizar la causación de todos los hechos económicos de la entidad en concordancia con el régimen de contabilidad pública</t>
  </si>
  <si>
    <t>Alimentando al aplicativo de la entidad los hechos economicos de la entidad</t>
  </si>
  <si>
    <t>Reflejar la situacion fianciera de la entidad</t>
  </si>
  <si>
    <t>WILLIAM FELIPE GOMEZ DIAZ</t>
  </si>
  <si>
    <t>DIARIO</t>
  </si>
  <si>
    <t>Numero de meses transcurridos /  Numero de meses del año</t>
  </si>
  <si>
    <t>Realizar los respectivos ajustes contables, conciliar la información de cuentas bancarias, cartera, premios y ventas frente a los libros auxiliares de contabilidad y demás registros, ejecutar el cierre contable en forma mensual frente a los libros auxiliares de contabilidad y demás soportes</t>
  </si>
  <si>
    <t>Comparando los libros auxiliares con los documentos de trabajo</t>
  </si>
  <si>
    <t>Conciliacion de bancos, cartera, premios y ventas</t>
  </si>
  <si>
    <t>MENSUAL</t>
  </si>
  <si>
    <t>Numero de meses conciliados /  Numero de meses transcurridos</t>
  </si>
  <si>
    <t>Elaborar el Balance General, Estado de Resultados y Notas Contables del cierre anual, para ser presentados a la Junta Directiva antes del 15 de febrero de cada año, para su posterior aprobación</t>
  </si>
  <si>
    <t>Preparando los estados financieros con sus notas</t>
  </si>
  <si>
    <t>Aprobacion de los esados financieros</t>
  </si>
  <si>
    <t>ANUAL</t>
  </si>
  <si>
    <t>Estados financieros aprobados por la junta directiva /Juntas directivas para la aprobacion de estados financieros</t>
  </si>
  <si>
    <t xml:space="preserve"> Elaborar y presentar oportunamente las declaraciones de renta, retención en la fuente, impuestos a la renta e IVA, Industria y Comercio e información exógena, ante los respectivos entes, en los cronogramas establecidos, de conformidad a las disposiciones legales vigentes</t>
  </si>
  <si>
    <t>Revisando los auxiliares de contabilidad y alimentando la informacion tributaria en los diferentes plataformas dispuestas para ello</t>
  </si>
  <si>
    <t>Presentacion adecuada de las diferentes declaraciones tributarias</t>
  </si>
  <si>
    <t>mensual</t>
  </si>
  <si>
    <t>Numero de meses presentados /  Numero de meses transcurridos</t>
  </si>
  <si>
    <t>Preparar y presentar a través del consolidador de hacienda pública la información financiera CHIP, a la Contaduría General de la Nación, en las fechas establecidas</t>
  </si>
  <si>
    <t>Revisando los auxiliares de contabilidad y alimentando la informacion financiera en la plataforma chip</t>
  </si>
  <si>
    <t>Presentacion adecuada de la informacion contable en la plataforma chip</t>
  </si>
  <si>
    <t>Trimestral</t>
  </si>
  <si>
    <t>Numero de Trimestre presentados /  Numero de trimestrestranscurridos</t>
  </si>
  <si>
    <t>DIMENSION GESTION CON VALORES PARA EL RESULTADO.</t>
  </si>
  <si>
    <t>DIMENSION GESTION CON VALORES PARA EL RESULTADO. 6. GESTION DEL CONOCIMIENTO E INNOVACION</t>
  </si>
  <si>
    <t>Elaborar y presentar las declaraciones para pago de impuestos a los entes establecidos de Loterías foráneas, estampillas, generar archivo DISFON para efectuar el pago y envío de los soportes a las respectivas entidades</t>
  </si>
  <si>
    <t>Revisando los auxiliares de contabilidad y alimentando la informacion en los formularios dispuestos para las declaraciones</t>
  </si>
  <si>
    <t>Revisar todas las liquidaciones de la entidad del área de Talento Humano, nómina, prestaciones sociales, seguridad social entre otras antes de elaborar los correspondientes comprobantes de egreso</t>
  </si>
  <si>
    <t>revisando las liquidaciones que genera el area de talento humano</t>
  </si>
  <si>
    <t>el pago de salarios y prestaciones sociales liquidado en forma correcta</t>
  </si>
  <si>
    <t>2 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</si>
</sst>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-* #,##0_-;\-* #,##0_-;_-* &quot;-&quot;_-;_-@_-"/>
  </numFmts>
  <fonts count="17">
    <font>
      <sz val="12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2"/>
      <color rgb="FF202124"/>
      <name val="Arial"/>
      <family val="2"/>
    </font>
    <font>
      <b/>
      <sz val="12"/>
      <color rgb="FF202124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164" fontId="0" fillId="0" borderId="1" xfId="1" applyFon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2" borderId="0" xfId="0" applyFill="1"/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2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ill="1" applyBorder="1"/>
    <xf numFmtId="0" fontId="0" fillId="2" borderId="1" xfId="0" applyFill="1" applyBorder="1" applyAlignment="1">
      <alignment horizontal="right" vertical="center"/>
    </xf>
    <xf numFmtId="0" fontId="0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2" borderId="1" xfId="0" applyFont="1" applyFill="1" applyBorder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/>
    </xf>
    <xf numFmtId="0" fontId="0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2" applyNumberFormat="1" applyFont="1" applyFill="1" applyBorder="1" applyAlignment="1">
      <alignment horizontal="center" vertical="center"/>
    </xf>
    <xf numFmtId="0" fontId="1" fillId="2" borderId="1" xfId="3" applyFill="1" applyBorder="1" applyAlignment="1">
      <alignment horizontal="justify" vertical="center" wrapText="1"/>
    </xf>
    <xf numFmtId="0" fontId="1" fillId="0" borderId="1" xfId="3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right" vertical="center"/>
    </xf>
    <xf numFmtId="4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1" fillId="0" borderId="1" xfId="3" applyNumberFormat="1" applyBorder="1" applyAlignment="1">
      <alignment vertical="center" wrapText="1"/>
    </xf>
    <xf numFmtId="0" fontId="1" fillId="0" borderId="1" xfId="3" applyBorder="1" applyAlignment="1">
      <alignment vertical="center" wrapText="1"/>
    </xf>
    <xf numFmtId="0" fontId="1" fillId="0" borderId="1" xfId="3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3" applyBorder="1" applyAlignment="1">
      <alignment horizontal="left" vertical="center" wrapText="1"/>
    </xf>
    <xf numFmtId="41" fontId="0" fillId="0" borderId="1" xfId="4" applyFont="1" applyBorder="1" applyAlignment="1">
      <alignment horizontal="right" vertical="center"/>
    </xf>
    <xf numFmtId="0" fontId="0" fillId="0" borderId="1" xfId="5" applyNumberFormat="1" applyFont="1" applyBorder="1" applyAlignment="1">
      <alignment horizontal="center" vertical="center"/>
    </xf>
    <xf numFmtId="0" fontId="1" fillId="0" borderId="1" xfId="3" applyBorder="1" applyAlignment="1">
      <alignment horizontal="left" vertical="center"/>
    </xf>
    <xf numFmtId="49" fontId="1" fillId="0" borderId="1" xfId="3" applyNumberFormat="1" applyBorder="1" applyAlignment="1">
      <alignment horizontal="justify" vertical="center" wrapText="1"/>
    </xf>
    <xf numFmtId="0" fontId="1" fillId="0" borderId="1" xfId="3" applyBorder="1" applyAlignment="1">
      <alignment horizontal="center" vertical="center" wrapText="1"/>
    </xf>
    <xf numFmtId="0" fontId="1" fillId="0" borderId="1" xfId="3" applyBorder="1" applyAlignment="1">
      <alignment vertical="center"/>
    </xf>
    <xf numFmtId="0" fontId="1" fillId="0" borderId="1" xfId="3" applyBorder="1" applyAlignment="1">
      <alignment horizontal="center" vertical="center"/>
    </xf>
    <xf numFmtId="0" fontId="1" fillId="0" borderId="1" xfId="3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" fillId="0" borderId="1" xfId="3" applyFill="1" applyBorder="1" applyAlignment="1">
      <alignment horizontal="justify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2" applyNumberFormat="1" applyFont="1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1" fillId="0" borderId="1" xfId="3" applyNumberForma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textRotation="255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horizontal="center" vertical="center" textRotation="255" wrapText="1"/>
    </xf>
    <xf numFmtId="0" fontId="0" fillId="2" borderId="6" xfId="0" applyFill="1" applyBorder="1" applyAlignment="1">
      <alignment horizontal="center" vertical="center" textRotation="255" wrapText="1"/>
    </xf>
    <xf numFmtId="0" fontId="4" fillId="2" borderId="0" xfId="0" applyFont="1" applyFill="1"/>
    <xf numFmtId="0" fontId="6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3" applyFill="1" applyBorder="1" applyAlignment="1">
      <alignment horizontal="justify" vertical="center"/>
    </xf>
    <xf numFmtId="164" fontId="0" fillId="2" borderId="1" xfId="1" applyFont="1" applyFill="1" applyBorder="1" applyAlignment="1">
      <alignment horizontal="center" vertical="center"/>
    </xf>
  </cellXfs>
  <cellStyles count="6">
    <cellStyle name="Millares [0]" xfId="1" builtinId="6"/>
    <cellStyle name="Millares [0] 2" xfId="4"/>
    <cellStyle name="Normal" xfId="0" builtinId="0"/>
    <cellStyle name="Normal 2" xfId="3"/>
    <cellStyle name="Porcentaje" xfId="2" builtinId="5"/>
    <cellStyle name="Porcentaje 2" xfId="5"/>
  </cellStyles>
  <dxfs count="33"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u val="none"/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92D050"/>
        </patternFill>
      </fill>
    </dxf>
    <dxf>
      <font>
        <u val="none"/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92D050"/>
        </patternFill>
      </fill>
    </dxf>
    <dxf>
      <font>
        <u val="none"/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548409</xdr:colOff>
      <xdr:row>3</xdr:row>
      <xdr:rowOff>178375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8200" y="200025"/>
          <a:ext cx="9768205" cy="577850"/>
        </a:xfrm>
        <a:prstGeom prst="rect">
          <a:avLst/>
        </a:prstGeom>
        <a:solidFill>
          <a:schemeClr val="tx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3200">
              <a:solidFill>
                <a:schemeClr val="bg1"/>
              </a:solidFill>
              <a:latin typeface="Arial Rounded MT Bold" panose="020F0704030504030204" pitchFamily="34" charset="0"/>
            </a:rPr>
            <a:t>SISTEMA INTEGRADO DE GESTIÓN - SIG</a:t>
          </a:r>
          <a:endParaRPr lang="en-US" sz="3200">
            <a:solidFill>
              <a:schemeClr val="bg1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2</xdr:col>
      <xdr:colOff>507420</xdr:colOff>
      <xdr:row>6</xdr:row>
      <xdr:rowOff>112568</xdr:rowOff>
    </xdr:from>
    <xdr:to>
      <xdr:col>12</xdr:col>
      <xdr:colOff>410189</xdr:colOff>
      <xdr:row>10</xdr:row>
      <xdr:rowOff>10522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83765" y="1312545"/>
          <a:ext cx="8284210" cy="69786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DIRECCIONAMIENTO ESTRATEGICO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507420</xdr:colOff>
      <xdr:row>13</xdr:row>
      <xdr:rowOff>101324</xdr:rowOff>
    </xdr:from>
    <xdr:to>
      <xdr:col>7</xdr:col>
      <xdr:colOff>291954</xdr:colOff>
      <xdr:row>16</xdr:row>
      <xdr:rowOff>125649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83765" y="2701290"/>
          <a:ext cx="3975100" cy="624205"/>
        </a:xfrm>
        <a:prstGeom prst="roundRect">
          <a:avLst/>
        </a:prstGeom>
        <a:solidFill>
          <a:srgbClr val="FF99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COMERCIAL LOTERIA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7</xdr:col>
      <xdr:colOff>432361</xdr:colOff>
      <xdr:row>13</xdr:row>
      <xdr:rowOff>101323</xdr:rowOff>
    </xdr:from>
    <xdr:to>
      <xdr:col>12</xdr:col>
      <xdr:colOff>529207</xdr:colOff>
      <xdr:row>16</xdr:row>
      <xdr:rowOff>125648</xdr:rowOff>
    </xdr:to>
    <xdr:sp macro="" textlink="">
      <xdr:nvSpPr>
        <xdr:cNvPr id="5" name="Rectángulo redondead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99200" y="2701290"/>
          <a:ext cx="4288155" cy="624205"/>
        </a:xfrm>
        <a:prstGeom prst="roundRect">
          <a:avLst/>
        </a:prstGeom>
        <a:solidFill>
          <a:srgbClr val="FF99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APUESTAS PERMANENTES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548669</xdr:colOff>
      <xdr:row>20</xdr:row>
      <xdr:rowOff>185522</xdr:rowOff>
    </xdr:from>
    <xdr:to>
      <xdr:col>5</xdr:col>
      <xdr:colOff>557518</xdr:colOff>
      <xdr:row>23</xdr:row>
      <xdr:rowOff>171162</xdr:rowOff>
    </xdr:to>
    <xdr:sp macro="" textlink="">
      <xdr:nvSpPr>
        <xdr:cNvPr id="6" name="Rectángulo redonde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25040" y="4185920"/>
          <a:ext cx="2522855" cy="58547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GESTIÓN ADMINISTRATIVA</a:t>
          </a:r>
          <a:endParaRPr lang="en-US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5</xdr:col>
      <xdr:colOff>750309</xdr:colOff>
      <xdr:row>20</xdr:row>
      <xdr:rowOff>170788</xdr:rowOff>
    </xdr:from>
    <xdr:to>
      <xdr:col>9</xdr:col>
      <xdr:colOff>268180</xdr:colOff>
      <xdr:row>23</xdr:row>
      <xdr:rowOff>156428</xdr:rowOff>
    </xdr:to>
    <xdr:sp macro="" textlink="">
      <xdr:nvSpPr>
        <xdr:cNvPr id="7" name="Rectángulo redonde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40935" y="4170680"/>
          <a:ext cx="2870835" cy="58610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  <a:p>
          <a:pPr algn="ctr"/>
          <a:r>
            <a:rPr lang="es-CO" sz="16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GESTIÓN FINANCIERA Y CONTABLE</a:t>
          </a:r>
        </a:p>
        <a:p>
          <a:pPr algn="ctr"/>
          <a:endParaRPr lang="es-CO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460971</xdr:colOff>
      <xdr:row>20</xdr:row>
      <xdr:rowOff>170788</xdr:rowOff>
    </xdr:from>
    <xdr:to>
      <xdr:col>12</xdr:col>
      <xdr:colOff>469820</xdr:colOff>
      <xdr:row>23</xdr:row>
      <xdr:rowOff>156428</xdr:rowOff>
    </xdr:to>
    <xdr:sp macro="" textlink="">
      <xdr:nvSpPr>
        <xdr:cNvPr id="8" name="Rectángulo redondead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004175" y="4170680"/>
          <a:ext cx="2523490" cy="58610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  <a:p>
          <a:pPr algn="ctr"/>
          <a:r>
            <a:rPr lang="es-CO" sz="16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GESTIÓN DE SISTEMAS</a:t>
          </a:r>
        </a:p>
        <a:p>
          <a:pPr algn="ctr"/>
          <a:endParaRPr lang="es-CO" sz="1600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531960</xdr:colOff>
      <xdr:row>27</xdr:row>
      <xdr:rowOff>89036</xdr:rowOff>
    </xdr:from>
    <xdr:to>
      <xdr:col>7</xdr:col>
      <xdr:colOff>290538</xdr:colOff>
      <xdr:row>30</xdr:row>
      <xdr:rowOff>45818</xdr:rowOff>
    </xdr:to>
    <xdr:sp macro="" textlink="">
      <xdr:nvSpPr>
        <xdr:cNvPr id="9" name="Rectángulo redondead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207895" y="5489575"/>
          <a:ext cx="3949700" cy="556895"/>
        </a:xfrm>
        <a:prstGeom prst="roundRect">
          <a:avLst/>
        </a:prstGeom>
        <a:solidFill>
          <a:srgbClr val="FF99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MEJORAMIENTOCONTINUO</a:t>
          </a:r>
        </a:p>
        <a:p>
          <a:pPr algn="ctr"/>
          <a:endParaRPr lang="es-CO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7</xdr:col>
      <xdr:colOff>432361</xdr:colOff>
      <xdr:row>27</xdr:row>
      <xdr:rowOff>76481</xdr:rowOff>
    </xdr:from>
    <xdr:to>
      <xdr:col>12</xdr:col>
      <xdr:colOff>453110</xdr:colOff>
      <xdr:row>30</xdr:row>
      <xdr:rowOff>33263</xdr:rowOff>
    </xdr:to>
    <xdr:sp macro="" textlink="">
      <xdr:nvSpPr>
        <xdr:cNvPr id="10" name="Rectángulo redonde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99200" y="5476875"/>
          <a:ext cx="4211955" cy="556895"/>
        </a:xfrm>
        <a:prstGeom prst="roundRect">
          <a:avLst/>
        </a:prstGeom>
        <a:solidFill>
          <a:srgbClr val="FF99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SEGUIMIENTO Y CONTROL</a:t>
          </a:r>
        </a:p>
        <a:p>
          <a:pPr algn="ctr"/>
          <a:endParaRPr lang="es-CO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507420</xdr:colOff>
      <xdr:row>5</xdr:row>
      <xdr:rowOff>68883</xdr:rowOff>
    </xdr:from>
    <xdr:to>
      <xdr:col>12</xdr:col>
      <xdr:colOff>410189</xdr:colOff>
      <xdr:row>5</xdr:row>
      <xdr:rowOff>79355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2183765" y="1068705"/>
          <a:ext cx="8284210" cy="10160"/>
        </a:xfrm>
        <a:prstGeom prst="line">
          <a:avLst/>
        </a:prstGeom>
        <a:ln w="63500" cmpd="dbl">
          <a:solidFill>
            <a:srgbClr val="FF710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731100</xdr:colOff>
      <xdr:row>4</xdr:row>
      <xdr:rowOff>66208</xdr:rowOff>
    </xdr:from>
    <xdr:to>
      <xdr:col>9</xdr:col>
      <xdr:colOff>306217</xdr:colOff>
      <xdr:row>6</xdr:row>
      <xdr:rowOff>29140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921885" y="866140"/>
          <a:ext cx="2927985" cy="36258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solidFill>
                <a:srgbClr val="FF710A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Narrow" panose="020B0606020202030204" pitchFamily="34" charset="0"/>
            </a:rPr>
            <a:t>PROCESO ESTRATEGICO</a:t>
          </a:r>
          <a:endParaRPr lang="en-US" b="1">
            <a:solidFill>
              <a:srgbClr val="FF710A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608057</xdr:colOff>
      <xdr:row>12</xdr:row>
      <xdr:rowOff>143745</xdr:rowOff>
    </xdr:from>
    <xdr:to>
      <xdr:col>12</xdr:col>
      <xdr:colOff>410189</xdr:colOff>
      <xdr:row>12</xdr:row>
      <xdr:rowOff>143745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284095" y="2543810"/>
          <a:ext cx="8183880" cy="0"/>
        </a:xfrm>
        <a:prstGeom prst="line">
          <a:avLst/>
        </a:prstGeom>
        <a:ln w="635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677027</xdr:colOff>
      <xdr:row>11</xdr:row>
      <xdr:rowOff>141071</xdr:rowOff>
    </xdr:from>
    <xdr:to>
      <xdr:col>9</xdr:col>
      <xdr:colOff>252144</xdr:colOff>
      <xdr:row>13</xdr:row>
      <xdr:rowOff>104003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867910" y="2341245"/>
          <a:ext cx="2927985" cy="36258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Narrow" panose="020B0606020202030204" pitchFamily="34" charset="0"/>
            </a:rPr>
            <a:t>PROCESOS  MISIONALES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548669</xdr:colOff>
      <xdr:row>19</xdr:row>
      <xdr:rowOff>175484</xdr:rowOff>
    </xdr:from>
    <xdr:to>
      <xdr:col>12</xdr:col>
      <xdr:colOff>469820</xdr:colOff>
      <xdr:row>19</xdr:row>
      <xdr:rowOff>196437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225040" y="3975735"/>
          <a:ext cx="8302625" cy="20955"/>
        </a:xfrm>
        <a:prstGeom prst="line">
          <a:avLst/>
        </a:prstGeom>
        <a:ln w="63500" cmpd="dbl">
          <a:solidFill>
            <a:srgbClr val="FF710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633859</xdr:colOff>
      <xdr:row>18</xdr:row>
      <xdr:rowOff>181059</xdr:rowOff>
    </xdr:from>
    <xdr:to>
      <xdr:col>9</xdr:col>
      <xdr:colOff>208976</xdr:colOff>
      <xdr:row>20</xdr:row>
      <xdr:rowOff>143991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824730" y="3781425"/>
          <a:ext cx="2927985" cy="36258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solidFill>
                <a:srgbClr val="FF710A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Narrow" panose="020B0606020202030204" pitchFamily="34" charset="0"/>
            </a:rPr>
            <a:t>PROCESOS  DE APOYO</a:t>
          </a:r>
          <a:endParaRPr lang="en-US" b="1">
            <a:solidFill>
              <a:srgbClr val="FF710A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531960</xdr:colOff>
      <xdr:row>26</xdr:row>
      <xdr:rowOff>91567</xdr:rowOff>
    </xdr:from>
    <xdr:to>
      <xdr:col>12</xdr:col>
      <xdr:colOff>334092</xdr:colOff>
      <xdr:row>26</xdr:row>
      <xdr:rowOff>91567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207895" y="5292090"/>
          <a:ext cx="8184515" cy="0"/>
        </a:xfrm>
        <a:prstGeom prst="line">
          <a:avLst/>
        </a:prstGeom>
        <a:ln w="635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210217</xdr:colOff>
      <xdr:row>25</xdr:row>
      <xdr:rowOff>110101</xdr:rowOff>
    </xdr:from>
    <xdr:to>
      <xdr:col>9</xdr:col>
      <xdr:colOff>230120</xdr:colOff>
      <xdr:row>27</xdr:row>
      <xdr:rowOff>73033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01185" y="5110480"/>
          <a:ext cx="3372485" cy="363220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rial Narrow" panose="020B0606020202030204" pitchFamily="34" charset="0"/>
            </a:rPr>
            <a:t>PROCESOS  DE EVALUACIÓN</a:t>
          </a:r>
          <a:endParaRPr lang="en-US" b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355441</xdr:colOff>
      <xdr:row>5</xdr:row>
      <xdr:rowOff>47674</xdr:rowOff>
    </xdr:from>
    <xdr:to>
      <xdr:col>2</xdr:col>
      <xdr:colOff>391715</xdr:colOff>
      <xdr:row>30</xdr:row>
      <xdr:rowOff>98221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93165" y="1047750"/>
          <a:ext cx="874395" cy="5050790"/>
        </a:xfrm>
        <a:prstGeom prst="rect">
          <a:avLst/>
        </a:prstGeom>
        <a:noFill/>
      </xdr:spPr>
      <xdr:txBody>
        <a:bodyPr vert="vert270"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44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REQUISITOS</a:t>
          </a:r>
          <a:endParaRPr lang="en-US" sz="4400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12</xdr:col>
      <xdr:colOff>548409</xdr:colOff>
      <xdr:row>5</xdr:row>
      <xdr:rowOff>68883</xdr:rowOff>
    </xdr:from>
    <xdr:to>
      <xdr:col>13</xdr:col>
      <xdr:colOff>584683</xdr:colOff>
      <xdr:row>30</xdr:row>
      <xdr:rowOff>119430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606405" y="1068705"/>
          <a:ext cx="874395" cy="5051425"/>
        </a:xfrm>
        <a:prstGeom prst="rect">
          <a:avLst/>
        </a:prstGeom>
        <a:noFill/>
      </xdr:spPr>
      <xdr:txBody>
        <a:bodyPr vert="vert"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44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SATISFACCIÓN</a:t>
          </a:r>
          <a:endParaRPr lang="en-US" sz="4400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2</xdr:row>
      <xdr:rowOff>57150</xdr:rowOff>
    </xdr:from>
    <xdr:to>
      <xdr:col>13</xdr:col>
      <xdr:colOff>736990</xdr:colOff>
      <xdr:row>40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457200"/>
          <a:ext cx="10147300" cy="765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:C20"/>
    </sheetView>
  </sheetViews>
  <sheetFormatPr baseColWidth="10" defaultColWidth="11" defaultRowHeight="15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5"/>
  <sheetViews>
    <sheetView topLeftCell="C1" workbookViewId="0">
      <selection activeCell="D8" sqref="D8"/>
    </sheetView>
  </sheetViews>
  <sheetFormatPr baseColWidth="10" defaultColWidth="11" defaultRowHeight="15.75"/>
  <sheetData>
    <row r="15" spans="16:16">
      <c r="P1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118"/>
  <sheetViews>
    <sheetView tabSelected="1" zoomScale="70" zoomScaleNormal="70" workbookViewId="0">
      <pane ySplit="8" topLeftCell="A66" activePane="bottomLeft" state="frozen"/>
      <selection pane="bottomLeft" activeCell="F66" sqref="F66"/>
    </sheetView>
  </sheetViews>
  <sheetFormatPr baseColWidth="10" defaultColWidth="11" defaultRowHeight="15.75"/>
  <cols>
    <col min="1" max="1" width="13.75" style="18" customWidth="1"/>
    <col min="2" max="2" width="13" customWidth="1"/>
    <col min="3" max="3" width="14.875" customWidth="1"/>
    <col min="4" max="4" width="18.875" customWidth="1"/>
    <col min="5" max="5" width="22" customWidth="1"/>
    <col min="6" max="6" width="19.25" customWidth="1"/>
    <col min="7" max="7" width="23.125" customWidth="1"/>
    <col min="8" max="8" width="22.75" customWidth="1"/>
    <col min="9" max="9" width="15.375" style="18" customWidth="1"/>
    <col min="10" max="10" width="12.5" style="18" customWidth="1"/>
    <col min="11" max="11" width="14.625" customWidth="1"/>
    <col min="12" max="12" width="13.875" customWidth="1"/>
    <col min="13" max="60" width="2.25" style="18" customWidth="1"/>
    <col min="61" max="61" width="19.375" customWidth="1"/>
    <col min="62" max="62" width="10.375" customWidth="1"/>
    <col min="63" max="63" width="6.625" customWidth="1"/>
    <col min="64" max="64" width="11.375" customWidth="1"/>
    <col min="65" max="65" width="12.125" customWidth="1"/>
  </cols>
  <sheetData>
    <row r="2" spans="1:66" ht="18.7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4" t="s">
        <v>2</v>
      </c>
      <c r="BM2" s="104"/>
      <c r="BN2" s="3"/>
    </row>
    <row r="3" spans="1:66" ht="18.75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4" t="s">
        <v>4</v>
      </c>
      <c r="BM3" s="104"/>
      <c r="BN3" s="3"/>
    </row>
    <row r="4" spans="1:66" ht="18.75">
      <c r="A4" s="105" t="s">
        <v>440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4" t="s">
        <v>5</v>
      </c>
      <c r="BM4" s="104"/>
      <c r="BN4" s="3"/>
    </row>
    <row r="5" spans="1:66" ht="15.95" customHeight="1">
      <c r="A5" s="106" t="s">
        <v>6</v>
      </c>
      <c r="B5" s="106"/>
      <c r="C5" s="107" t="s">
        <v>441</v>
      </c>
      <c r="D5" s="104"/>
      <c r="E5" s="3"/>
      <c r="F5" s="106" t="s">
        <v>7</v>
      </c>
      <c r="G5" s="106"/>
      <c r="H5" s="108" t="s">
        <v>442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3"/>
      <c r="BJ5" s="3"/>
      <c r="BK5" s="3"/>
      <c r="BL5" s="3"/>
      <c r="BM5" s="3"/>
      <c r="BN5" s="3"/>
    </row>
    <row r="6" spans="1:66">
      <c r="A6" s="112" t="s">
        <v>8</v>
      </c>
      <c r="B6" s="99" t="s">
        <v>9</v>
      </c>
      <c r="C6" s="99" t="s">
        <v>10</v>
      </c>
      <c r="D6" s="99" t="s">
        <v>11</v>
      </c>
      <c r="E6" s="99" t="s">
        <v>12</v>
      </c>
      <c r="F6" s="99" t="s">
        <v>13</v>
      </c>
      <c r="G6" s="32" t="s">
        <v>14</v>
      </c>
      <c r="H6" s="32" t="s">
        <v>15</v>
      </c>
      <c r="I6" s="120" t="s">
        <v>64</v>
      </c>
      <c r="J6" s="121" t="s">
        <v>16</v>
      </c>
      <c r="K6" s="100" t="s">
        <v>65</v>
      </c>
      <c r="L6" s="102" t="s">
        <v>17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02" t="s">
        <v>18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99" t="s">
        <v>19</v>
      </c>
      <c r="BJ6" s="99" t="s">
        <v>20</v>
      </c>
      <c r="BK6" s="99" t="s">
        <v>21</v>
      </c>
      <c r="BL6" s="99" t="s">
        <v>22</v>
      </c>
      <c r="BM6" s="99" t="s">
        <v>23</v>
      </c>
      <c r="BN6" s="99" t="s">
        <v>24</v>
      </c>
    </row>
    <row r="7" spans="1:66" ht="57.95" customHeight="1">
      <c r="A7" s="112"/>
      <c r="B7" s="99"/>
      <c r="C7" s="99"/>
      <c r="D7" s="99"/>
      <c r="E7" s="99"/>
      <c r="F7" s="99"/>
      <c r="G7" s="99" t="s">
        <v>25</v>
      </c>
      <c r="H7" s="99" t="s">
        <v>26</v>
      </c>
      <c r="I7" s="112"/>
      <c r="J7" s="121"/>
      <c r="K7" s="99"/>
      <c r="L7" s="102"/>
      <c r="M7" s="103" t="s">
        <v>128</v>
      </c>
      <c r="N7" s="103"/>
      <c r="O7" s="103"/>
      <c r="P7" s="103"/>
      <c r="Q7" s="103" t="s">
        <v>129</v>
      </c>
      <c r="R7" s="103"/>
      <c r="S7" s="103"/>
      <c r="T7" s="103"/>
      <c r="U7" s="103" t="s">
        <v>130</v>
      </c>
      <c r="V7" s="103"/>
      <c r="W7" s="103"/>
      <c r="X7" s="103"/>
      <c r="Y7" s="103" t="s">
        <v>131</v>
      </c>
      <c r="Z7" s="103"/>
      <c r="AA7" s="103"/>
      <c r="AB7" s="103"/>
      <c r="AC7" s="101" t="s">
        <v>27</v>
      </c>
      <c r="AD7" s="101"/>
      <c r="AE7" s="101"/>
      <c r="AF7" s="101"/>
      <c r="AG7" s="101" t="s">
        <v>28</v>
      </c>
      <c r="AH7" s="101"/>
      <c r="AI7" s="101"/>
      <c r="AJ7" s="101"/>
      <c r="AK7" s="101" t="s">
        <v>29</v>
      </c>
      <c r="AL7" s="101"/>
      <c r="AM7" s="101"/>
      <c r="AN7" s="101"/>
      <c r="AO7" s="101" t="s">
        <v>30</v>
      </c>
      <c r="AP7" s="101"/>
      <c r="AQ7" s="101"/>
      <c r="AR7" s="101"/>
      <c r="AS7" s="101" t="s">
        <v>31</v>
      </c>
      <c r="AT7" s="101"/>
      <c r="AU7" s="101"/>
      <c r="AV7" s="101"/>
      <c r="AW7" s="101" t="s">
        <v>32</v>
      </c>
      <c r="AX7" s="101"/>
      <c r="AY7" s="101"/>
      <c r="AZ7" s="101"/>
      <c r="BA7" s="101" t="s">
        <v>33</v>
      </c>
      <c r="BB7" s="101"/>
      <c r="BC7" s="101"/>
      <c r="BD7" s="101"/>
      <c r="BE7" s="101" t="s">
        <v>34</v>
      </c>
      <c r="BF7" s="101"/>
      <c r="BG7" s="101"/>
      <c r="BH7" s="101"/>
      <c r="BI7" s="99"/>
      <c r="BJ7" s="99"/>
      <c r="BK7" s="99"/>
      <c r="BL7" s="99"/>
      <c r="BM7" s="99"/>
      <c r="BN7" s="99"/>
    </row>
    <row r="8" spans="1:66" ht="25.5" customHeight="1">
      <c r="A8" s="112"/>
      <c r="B8" s="99"/>
      <c r="C8" s="99"/>
      <c r="D8" s="99"/>
      <c r="E8" s="99"/>
      <c r="F8" s="99"/>
      <c r="G8" s="99"/>
      <c r="H8" s="99"/>
      <c r="I8" s="112"/>
      <c r="J8" s="121"/>
      <c r="K8" s="99"/>
      <c r="L8" s="102"/>
      <c r="M8" s="16">
        <v>1</v>
      </c>
      <c r="N8" s="16">
        <v>2</v>
      </c>
      <c r="O8" s="16">
        <v>3</v>
      </c>
      <c r="P8" s="16">
        <v>4</v>
      </c>
      <c r="Q8" s="16">
        <v>1</v>
      </c>
      <c r="R8" s="16">
        <v>2</v>
      </c>
      <c r="S8" s="16">
        <v>3</v>
      </c>
      <c r="T8" s="16">
        <v>4</v>
      </c>
      <c r="U8" s="16">
        <v>1</v>
      </c>
      <c r="V8" s="16">
        <v>2</v>
      </c>
      <c r="W8" s="16">
        <v>3</v>
      </c>
      <c r="X8" s="16">
        <v>4</v>
      </c>
      <c r="Y8" s="16">
        <v>1</v>
      </c>
      <c r="Z8" s="16">
        <v>2</v>
      </c>
      <c r="AA8" s="16">
        <v>3</v>
      </c>
      <c r="AB8" s="16">
        <v>4</v>
      </c>
      <c r="AC8" s="16">
        <v>1</v>
      </c>
      <c r="AD8" s="16">
        <v>2</v>
      </c>
      <c r="AE8" s="16">
        <v>3</v>
      </c>
      <c r="AF8" s="16">
        <v>4</v>
      </c>
      <c r="AG8" s="16">
        <v>1</v>
      </c>
      <c r="AH8" s="16">
        <v>2</v>
      </c>
      <c r="AI8" s="16">
        <v>3</v>
      </c>
      <c r="AJ8" s="16">
        <v>4</v>
      </c>
      <c r="AK8" s="16">
        <v>1</v>
      </c>
      <c r="AL8" s="16">
        <v>2</v>
      </c>
      <c r="AM8" s="16">
        <v>3</v>
      </c>
      <c r="AN8" s="16">
        <v>4</v>
      </c>
      <c r="AO8" s="16">
        <v>1</v>
      </c>
      <c r="AP8" s="16">
        <v>2</v>
      </c>
      <c r="AQ8" s="16">
        <v>3</v>
      </c>
      <c r="AR8" s="16">
        <v>4</v>
      </c>
      <c r="AS8" s="16">
        <v>1</v>
      </c>
      <c r="AT8" s="16">
        <v>2</v>
      </c>
      <c r="AU8" s="16">
        <v>3</v>
      </c>
      <c r="AV8" s="16">
        <v>4</v>
      </c>
      <c r="AW8" s="16">
        <v>1</v>
      </c>
      <c r="AX8" s="16">
        <v>2</v>
      </c>
      <c r="AY8" s="16">
        <v>3</v>
      </c>
      <c r="AZ8" s="16">
        <v>4</v>
      </c>
      <c r="BA8" s="16">
        <v>1</v>
      </c>
      <c r="BB8" s="16">
        <v>2</v>
      </c>
      <c r="BC8" s="16">
        <v>3</v>
      </c>
      <c r="BD8" s="16">
        <v>4</v>
      </c>
      <c r="BE8" s="16">
        <v>1</v>
      </c>
      <c r="BF8" s="16">
        <v>2</v>
      </c>
      <c r="BG8" s="16">
        <v>3</v>
      </c>
      <c r="BH8" s="16">
        <v>4</v>
      </c>
      <c r="BI8" s="99"/>
      <c r="BJ8" s="99"/>
      <c r="BK8" s="99"/>
      <c r="BL8" s="99"/>
      <c r="BM8" s="99"/>
      <c r="BN8" s="99"/>
    </row>
    <row r="9" spans="1:66" ht="135.75">
      <c r="A9" s="113" t="s">
        <v>127</v>
      </c>
      <c r="B9" s="91" t="s">
        <v>36</v>
      </c>
      <c r="C9" s="6" t="s">
        <v>37</v>
      </c>
      <c r="D9" s="6" t="s">
        <v>38</v>
      </c>
      <c r="E9" s="11" t="s">
        <v>39</v>
      </c>
      <c r="F9" s="6" t="s">
        <v>40</v>
      </c>
      <c r="G9" s="6" t="s">
        <v>41</v>
      </c>
      <c r="H9" s="6" t="s">
        <v>437</v>
      </c>
      <c r="I9" s="22" t="s">
        <v>443</v>
      </c>
      <c r="J9" s="122" t="s">
        <v>126</v>
      </c>
      <c r="K9" s="7" t="s">
        <v>66</v>
      </c>
      <c r="L9" s="6" t="s">
        <v>42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1"/>
      <c r="AD9" s="21"/>
      <c r="AE9" s="21"/>
      <c r="AF9" s="2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33" t="s">
        <v>43</v>
      </c>
      <c r="BJ9" s="4">
        <v>0</v>
      </c>
      <c r="BK9" s="4">
        <v>12</v>
      </c>
      <c r="BL9" s="5">
        <f>BJ9/BK9</f>
        <v>0</v>
      </c>
      <c r="BM9" s="1">
        <f>ROUND(BL9*100,)</f>
        <v>0</v>
      </c>
      <c r="BN9" s="1" t="str">
        <f>IF(BM9&lt;=35,"BAJO",IF(BM9&lt;=79,"MEDIO",IF(BM9&gt;=80,"ALTO")))</f>
        <v>BAJO</v>
      </c>
    </row>
    <row r="10" spans="1:66" ht="240.75" customHeight="1">
      <c r="A10" s="113"/>
      <c r="B10" s="91"/>
      <c r="C10" s="6" t="s">
        <v>37</v>
      </c>
      <c r="D10" s="6" t="s">
        <v>38</v>
      </c>
      <c r="E10" s="11" t="s">
        <v>44</v>
      </c>
      <c r="F10" s="6" t="s">
        <v>40</v>
      </c>
      <c r="G10" s="6" t="s">
        <v>45</v>
      </c>
      <c r="H10" s="6" t="s">
        <v>46</v>
      </c>
      <c r="I10" s="22" t="s">
        <v>443</v>
      </c>
      <c r="J10" s="122" t="s">
        <v>126</v>
      </c>
      <c r="K10" s="7" t="s">
        <v>67</v>
      </c>
      <c r="L10" s="6" t="s">
        <v>47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33" t="s">
        <v>48</v>
      </c>
      <c r="BJ10" s="1">
        <v>0</v>
      </c>
      <c r="BK10" s="1">
        <v>1</v>
      </c>
      <c r="BL10" s="5">
        <f t="shared" ref="BL10:BL72" si="0">BJ10/BK10</f>
        <v>0</v>
      </c>
      <c r="BM10" s="1">
        <f>ROUND(BL10*100,)</f>
        <v>0</v>
      </c>
      <c r="BN10" s="1" t="str">
        <f>IF(BM10&lt;=35,"BAJO",IF(BM10&lt;=79,"MEDIO",IF(BM10&gt;=80,"ALTO")))</f>
        <v>BAJO</v>
      </c>
    </row>
    <row r="11" spans="1:66" ht="180.75">
      <c r="A11" s="113"/>
      <c r="B11" s="91"/>
      <c r="C11" s="6" t="s">
        <v>37</v>
      </c>
      <c r="D11" s="6" t="s">
        <v>38</v>
      </c>
      <c r="E11" s="11" t="s">
        <v>49</v>
      </c>
      <c r="F11" s="6" t="s">
        <v>40</v>
      </c>
      <c r="G11" s="6" t="s">
        <v>50</v>
      </c>
      <c r="H11" s="6" t="s">
        <v>51</v>
      </c>
      <c r="I11" s="22" t="s">
        <v>443</v>
      </c>
      <c r="J11" s="122" t="s">
        <v>68</v>
      </c>
      <c r="K11" s="7" t="s">
        <v>69</v>
      </c>
      <c r="L11" s="6" t="s">
        <v>70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33" t="s">
        <v>446</v>
      </c>
      <c r="BJ11" s="1">
        <v>0</v>
      </c>
      <c r="BK11" s="1">
        <v>12</v>
      </c>
      <c r="BL11" s="5">
        <f t="shared" si="0"/>
        <v>0</v>
      </c>
      <c r="BM11" s="1">
        <f>ROUND(BL11*100,)</f>
        <v>0</v>
      </c>
      <c r="BN11" s="1" t="str">
        <f>IF(BM11&lt;=35,"BAJO",IF(BM11&lt;=79,"MEDIO",IF(BM11&gt;=80,"ALTO")))</f>
        <v>BAJO</v>
      </c>
    </row>
    <row r="12" spans="1:66" ht="120.75">
      <c r="A12" s="113"/>
      <c r="B12" s="91"/>
      <c r="C12" s="6" t="s">
        <v>37</v>
      </c>
      <c r="D12" s="6" t="s">
        <v>38</v>
      </c>
      <c r="E12" s="11" t="s">
        <v>53</v>
      </c>
      <c r="F12" s="6" t="s">
        <v>71</v>
      </c>
      <c r="G12" s="6" t="s">
        <v>72</v>
      </c>
      <c r="H12" s="6" t="s">
        <v>73</v>
      </c>
      <c r="I12" s="22" t="s">
        <v>443</v>
      </c>
      <c r="J12" s="22" t="s">
        <v>443</v>
      </c>
      <c r="K12" s="8" t="s">
        <v>75</v>
      </c>
      <c r="L12" s="36" t="s">
        <v>74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"/>
      <c r="AD12" s="2"/>
      <c r="AE12" s="2"/>
      <c r="AF12" s="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33" t="s">
        <v>446</v>
      </c>
      <c r="BJ12" s="1">
        <v>0</v>
      </c>
      <c r="BK12" s="1">
        <v>12</v>
      </c>
      <c r="BL12" s="5">
        <f t="shared" si="0"/>
        <v>0</v>
      </c>
      <c r="BM12" s="1">
        <f>ROUND(BL12*100,)</f>
        <v>0</v>
      </c>
      <c r="BN12" s="1" t="str">
        <f>IF(BM12&lt;=35,"BAJO",IF(BM12&lt;=79,"MEDIO",IF(BM12&gt;=80,"ALTO")))</f>
        <v>BAJO</v>
      </c>
    </row>
    <row r="13" spans="1:66" ht="90">
      <c r="A13" s="113"/>
      <c r="B13" s="91"/>
      <c r="C13" s="6" t="s">
        <v>37</v>
      </c>
      <c r="D13" s="6" t="s">
        <v>38</v>
      </c>
      <c r="E13" s="12" t="s">
        <v>76</v>
      </c>
      <c r="F13" s="6" t="s">
        <v>77</v>
      </c>
      <c r="G13" s="6" t="s">
        <v>78</v>
      </c>
      <c r="H13" s="6" t="s">
        <v>79</v>
      </c>
      <c r="I13" s="23" t="s">
        <v>80</v>
      </c>
      <c r="J13" s="22" t="s">
        <v>443</v>
      </c>
      <c r="K13" s="8" t="s">
        <v>81</v>
      </c>
      <c r="L13" s="36" t="s">
        <v>82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15"/>
      <c r="AD13" s="15"/>
      <c r="AE13" s="15"/>
      <c r="AF13" s="15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33" t="s">
        <v>56</v>
      </c>
      <c r="BJ13" s="1">
        <v>0</v>
      </c>
      <c r="BK13" s="1">
        <v>12</v>
      </c>
      <c r="BL13" s="5">
        <f t="shared" si="0"/>
        <v>0</v>
      </c>
      <c r="BM13" s="1">
        <f>ROUND(BL13*100,)</f>
        <v>0</v>
      </c>
      <c r="BN13" s="1" t="str">
        <f>IF(BM13&lt;=35,"BAJO",IF(BM13&lt;=79,"MEDIO",IF(BM13&gt;=80,"ALTO")))</f>
        <v>BAJO</v>
      </c>
    </row>
    <row r="14" spans="1:66" ht="110.25">
      <c r="A14" s="113"/>
      <c r="B14" s="91"/>
      <c r="C14" s="36" t="s">
        <v>37</v>
      </c>
      <c r="D14" s="33" t="s">
        <v>38</v>
      </c>
      <c r="E14" s="13" t="s">
        <v>83</v>
      </c>
      <c r="F14" s="9" t="s">
        <v>84</v>
      </c>
      <c r="G14" s="9" t="s">
        <v>85</v>
      </c>
      <c r="H14" s="9" t="s">
        <v>86</v>
      </c>
      <c r="I14" s="22" t="s">
        <v>443</v>
      </c>
      <c r="J14" s="123" t="s">
        <v>87</v>
      </c>
      <c r="K14" s="8" t="s">
        <v>88</v>
      </c>
      <c r="L14" s="36" t="s">
        <v>89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33" t="s">
        <v>447</v>
      </c>
      <c r="BJ14" s="1">
        <v>0</v>
      </c>
      <c r="BK14" s="1">
        <v>4</v>
      </c>
      <c r="BL14" s="5">
        <f t="shared" si="0"/>
        <v>0</v>
      </c>
      <c r="BM14" s="1">
        <f t="shared" ref="BM14:BM20" si="1">ROUND(BL14*100,)</f>
        <v>0</v>
      </c>
      <c r="BN14" s="1" t="str">
        <f t="shared" ref="BN14:BN20" si="2">IF(BM14&lt;=35,"BAJO",IF(BM14&lt;=79,"MEDIO",IF(BM14&gt;=80,"ALTO")))</f>
        <v>BAJO</v>
      </c>
    </row>
    <row r="15" spans="1:66" ht="213.75">
      <c r="A15" s="113"/>
      <c r="B15" s="91"/>
      <c r="C15" s="33" t="s">
        <v>37</v>
      </c>
      <c r="D15" s="33" t="s">
        <v>38</v>
      </c>
      <c r="E15" s="12" t="s">
        <v>124</v>
      </c>
      <c r="F15" s="36" t="s">
        <v>90</v>
      </c>
      <c r="G15" s="36" t="s">
        <v>91</v>
      </c>
      <c r="H15" s="36" t="s">
        <v>92</v>
      </c>
      <c r="I15" s="22" t="s">
        <v>443</v>
      </c>
      <c r="J15" s="22" t="s">
        <v>443</v>
      </c>
      <c r="K15" s="8" t="s">
        <v>93</v>
      </c>
      <c r="L15" s="10" t="s">
        <v>94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33" t="s">
        <v>57</v>
      </c>
      <c r="BJ15" s="1">
        <v>0</v>
      </c>
      <c r="BK15" s="1">
        <v>12</v>
      </c>
      <c r="BL15" s="5">
        <f t="shared" si="0"/>
        <v>0</v>
      </c>
      <c r="BM15" s="1">
        <f t="shared" si="1"/>
        <v>0</v>
      </c>
      <c r="BN15" s="1" t="str">
        <f t="shared" si="2"/>
        <v>BAJO</v>
      </c>
    </row>
    <row r="16" spans="1:66" ht="171">
      <c r="A16" s="113"/>
      <c r="B16" s="91"/>
      <c r="C16" s="33" t="s">
        <v>37</v>
      </c>
      <c r="D16" s="33" t="s">
        <v>38</v>
      </c>
      <c r="E16" s="12" t="s">
        <v>95</v>
      </c>
      <c r="F16" s="36" t="s">
        <v>96</v>
      </c>
      <c r="G16" s="36" t="s">
        <v>97</v>
      </c>
      <c r="H16" s="36" t="s">
        <v>98</v>
      </c>
      <c r="I16" s="22" t="s">
        <v>443</v>
      </c>
      <c r="J16" s="22" t="s">
        <v>443</v>
      </c>
      <c r="K16" s="36" t="s">
        <v>99</v>
      </c>
      <c r="L16" s="36" t="s">
        <v>74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33" t="s">
        <v>446</v>
      </c>
      <c r="BJ16" s="1">
        <v>0</v>
      </c>
      <c r="BK16" s="1">
        <v>12</v>
      </c>
      <c r="BL16" s="5">
        <f t="shared" si="0"/>
        <v>0</v>
      </c>
      <c r="BM16" s="1">
        <f t="shared" si="1"/>
        <v>0</v>
      </c>
      <c r="BN16" s="1" t="str">
        <f t="shared" si="2"/>
        <v>BAJO</v>
      </c>
    </row>
    <row r="17" spans="1:66" ht="157.5">
      <c r="A17" s="113"/>
      <c r="B17" s="91"/>
      <c r="C17" s="33" t="s">
        <v>37</v>
      </c>
      <c r="D17" s="33" t="s">
        <v>38</v>
      </c>
      <c r="E17" s="12" t="s">
        <v>102</v>
      </c>
      <c r="F17" s="1" t="s">
        <v>35</v>
      </c>
      <c r="G17" s="36" t="s">
        <v>100</v>
      </c>
      <c r="H17" s="33" t="s">
        <v>58</v>
      </c>
      <c r="I17" s="23" t="s">
        <v>80</v>
      </c>
      <c r="J17" s="22" t="s">
        <v>443</v>
      </c>
      <c r="K17" s="8" t="s">
        <v>81</v>
      </c>
      <c r="L17" s="36" t="s">
        <v>101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33" t="s">
        <v>446</v>
      </c>
      <c r="BJ17" s="1">
        <v>0</v>
      </c>
      <c r="BK17" s="1">
        <v>12</v>
      </c>
      <c r="BL17" s="5">
        <f t="shared" si="0"/>
        <v>0</v>
      </c>
      <c r="BM17" s="1">
        <f t="shared" si="1"/>
        <v>0</v>
      </c>
      <c r="BN17" s="1" t="str">
        <f t="shared" si="2"/>
        <v>BAJO</v>
      </c>
    </row>
    <row r="18" spans="1:66" ht="114">
      <c r="A18" s="113"/>
      <c r="B18" s="91"/>
      <c r="C18" s="33" t="s">
        <v>37</v>
      </c>
      <c r="D18" s="33" t="s">
        <v>38</v>
      </c>
      <c r="E18" s="12" t="s">
        <v>103</v>
      </c>
      <c r="F18" s="10" t="s">
        <v>84</v>
      </c>
      <c r="G18" s="36" t="s">
        <v>104</v>
      </c>
      <c r="H18" s="33" t="s">
        <v>60</v>
      </c>
      <c r="I18" s="22" t="s">
        <v>443</v>
      </c>
      <c r="J18" s="22" t="s">
        <v>443</v>
      </c>
      <c r="K18" s="8" t="s">
        <v>105</v>
      </c>
      <c r="L18" s="36" t="s">
        <v>106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33" t="s">
        <v>446</v>
      </c>
      <c r="BJ18" s="1">
        <v>0</v>
      </c>
      <c r="BK18" s="1">
        <v>12</v>
      </c>
      <c r="BL18" s="5">
        <f t="shared" si="0"/>
        <v>0</v>
      </c>
      <c r="BM18" s="1">
        <f t="shared" si="1"/>
        <v>0</v>
      </c>
      <c r="BN18" s="1" t="str">
        <f t="shared" si="2"/>
        <v>BAJO</v>
      </c>
    </row>
    <row r="19" spans="1:66" ht="120">
      <c r="A19" s="113"/>
      <c r="B19" s="91"/>
      <c r="C19" s="33" t="s">
        <v>37</v>
      </c>
      <c r="D19" s="33" t="s">
        <v>38</v>
      </c>
      <c r="E19" s="14" t="s">
        <v>107</v>
      </c>
      <c r="F19" s="1" t="s">
        <v>55</v>
      </c>
      <c r="G19" s="36" t="s">
        <v>108</v>
      </c>
      <c r="H19" s="36" t="s">
        <v>109</v>
      </c>
      <c r="I19" s="23" t="s">
        <v>80</v>
      </c>
      <c r="J19" s="22" t="s">
        <v>443</v>
      </c>
      <c r="K19" s="8" t="s">
        <v>110</v>
      </c>
      <c r="L19" s="44" t="s">
        <v>111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33" t="s">
        <v>52</v>
      </c>
      <c r="BJ19" s="1">
        <v>0</v>
      </c>
      <c r="BK19" s="1">
        <v>12</v>
      </c>
      <c r="BL19" s="5">
        <f t="shared" si="0"/>
        <v>0</v>
      </c>
      <c r="BM19" s="1">
        <f t="shared" si="1"/>
        <v>0</v>
      </c>
      <c r="BN19" s="1" t="str">
        <f t="shared" si="2"/>
        <v>BAJO</v>
      </c>
    </row>
    <row r="20" spans="1:66" ht="128.25">
      <c r="A20" s="113"/>
      <c r="B20" s="91"/>
      <c r="C20" s="33" t="s">
        <v>37</v>
      </c>
      <c r="D20" s="33" t="s">
        <v>38</v>
      </c>
      <c r="E20" s="12" t="s">
        <v>112</v>
      </c>
      <c r="F20" s="10" t="s">
        <v>55</v>
      </c>
      <c r="G20" s="36" t="s">
        <v>113</v>
      </c>
      <c r="H20" s="33" t="s">
        <v>62</v>
      </c>
      <c r="I20" s="22" t="s">
        <v>443</v>
      </c>
      <c r="J20" s="22" t="s">
        <v>443</v>
      </c>
      <c r="K20" s="8" t="s">
        <v>114</v>
      </c>
      <c r="L20" s="36" t="s">
        <v>115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33" t="s">
        <v>63</v>
      </c>
      <c r="BJ20" s="1">
        <v>0</v>
      </c>
      <c r="BK20" s="1">
        <v>52</v>
      </c>
      <c r="BL20" s="5">
        <f t="shared" si="0"/>
        <v>0</v>
      </c>
      <c r="BM20" s="1">
        <f t="shared" si="1"/>
        <v>0</v>
      </c>
      <c r="BN20" s="1" t="str">
        <f t="shared" si="2"/>
        <v>BAJO</v>
      </c>
    </row>
    <row r="21" spans="1:66" ht="171">
      <c r="A21" s="113"/>
      <c r="B21" s="33"/>
      <c r="C21" s="33" t="s">
        <v>37</v>
      </c>
      <c r="D21" s="33" t="s">
        <v>38</v>
      </c>
      <c r="E21" s="12" t="s">
        <v>116</v>
      </c>
      <c r="F21" s="10" t="s">
        <v>125</v>
      </c>
      <c r="G21" s="36" t="s">
        <v>118</v>
      </c>
      <c r="H21" s="33" t="s">
        <v>62</v>
      </c>
      <c r="I21" s="22" t="s">
        <v>443</v>
      </c>
      <c r="J21" s="124" t="s">
        <v>444</v>
      </c>
      <c r="K21" s="8" t="s">
        <v>119</v>
      </c>
      <c r="L21" s="36" t="s">
        <v>120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33" t="s">
        <v>63</v>
      </c>
      <c r="BJ21" s="1">
        <v>0</v>
      </c>
      <c r="BK21" s="1">
        <v>12</v>
      </c>
      <c r="BL21" s="5">
        <f t="shared" si="0"/>
        <v>0</v>
      </c>
      <c r="BM21" s="1">
        <f t="shared" ref="BM21" si="3">ROUND(BL21*100,)</f>
        <v>0</v>
      </c>
      <c r="BN21" s="1" t="str">
        <f t="shared" ref="BN21" si="4">IF(BM21&lt;=35,"BAJO",IF(BM21&lt;=79,"MEDIO",IF(BM21&gt;=80,"ALTO")))</f>
        <v>BAJO</v>
      </c>
    </row>
    <row r="22" spans="1:66" ht="170.25" customHeight="1">
      <c r="A22" s="113"/>
      <c r="B22" s="33"/>
      <c r="C22" s="36" t="s">
        <v>37</v>
      </c>
      <c r="D22" s="33" t="s">
        <v>38</v>
      </c>
      <c r="E22" s="13" t="s">
        <v>121</v>
      </c>
      <c r="F22" s="10" t="s">
        <v>117</v>
      </c>
      <c r="G22" s="36" t="s">
        <v>122</v>
      </c>
      <c r="H22" s="36" t="s">
        <v>123</v>
      </c>
      <c r="I22" s="125" t="s">
        <v>445</v>
      </c>
      <c r="J22" s="22" t="s">
        <v>443</v>
      </c>
      <c r="K22" s="8" t="s">
        <v>81</v>
      </c>
      <c r="L22" s="36" t="s">
        <v>115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33" t="s">
        <v>63</v>
      </c>
      <c r="BJ22" s="1">
        <v>0</v>
      </c>
      <c r="BK22" s="1">
        <v>52</v>
      </c>
      <c r="BL22" s="5">
        <f t="shared" si="0"/>
        <v>0</v>
      </c>
      <c r="BM22" s="1">
        <f t="shared" ref="BM22" si="5">ROUND(BL22*100,)</f>
        <v>0</v>
      </c>
      <c r="BN22" s="1" t="str">
        <f t="shared" ref="BN22" si="6">IF(BM22&lt;=35,"BAJO",IF(BM22&lt;=79,"MEDIO",IF(BM22&gt;=80,"ALTO")))</f>
        <v>BAJO</v>
      </c>
    </row>
    <row r="23" spans="1:66" s="48" customFormat="1" ht="80.25" customHeight="1">
      <c r="A23" s="93" t="s">
        <v>132</v>
      </c>
      <c r="B23" s="98" t="s">
        <v>133</v>
      </c>
      <c r="C23" s="45" t="s">
        <v>134</v>
      </c>
      <c r="D23" s="91" t="s">
        <v>135</v>
      </c>
      <c r="E23" s="91" t="s">
        <v>136</v>
      </c>
      <c r="F23" s="34" t="s">
        <v>137</v>
      </c>
      <c r="G23" s="34" t="s">
        <v>138</v>
      </c>
      <c r="H23" s="34" t="s">
        <v>139</v>
      </c>
      <c r="I23" s="88" t="s">
        <v>140</v>
      </c>
      <c r="J23" s="88" t="s">
        <v>141</v>
      </c>
      <c r="K23" s="34" t="s">
        <v>142</v>
      </c>
      <c r="L23" s="34" t="s">
        <v>143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4" t="s">
        <v>144</v>
      </c>
      <c r="BJ23" s="46">
        <v>0</v>
      </c>
      <c r="BK23" s="46">
        <v>1</v>
      </c>
      <c r="BL23" s="47">
        <f t="shared" si="0"/>
        <v>0</v>
      </c>
      <c r="BM23" s="31">
        <f>ROUND(BL23*100,)</f>
        <v>0</v>
      </c>
      <c r="BN23" s="31" t="str">
        <f>IF(BM23&lt;=35,"BAJO",IF(BM23&lt;=79,"MEDIO",IF(BM23&gt;=80,"ALTO")))</f>
        <v>BAJO</v>
      </c>
    </row>
    <row r="24" spans="1:66" ht="90.75" customHeight="1">
      <c r="A24" s="93"/>
      <c r="B24" s="98"/>
      <c r="C24" s="17" t="s">
        <v>134</v>
      </c>
      <c r="D24" s="91"/>
      <c r="E24" s="91"/>
      <c r="F24" s="33" t="s">
        <v>145</v>
      </c>
      <c r="G24" s="34" t="s">
        <v>146</v>
      </c>
      <c r="H24" s="34" t="s">
        <v>147</v>
      </c>
      <c r="I24" s="88" t="s">
        <v>140</v>
      </c>
      <c r="J24" s="88" t="s">
        <v>141</v>
      </c>
      <c r="K24" s="34" t="s">
        <v>148</v>
      </c>
      <c r="L24" s="34" t="s">
        <v>143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34" t="s">
        <v>149</v>
      </c>
      <c r="BJ24" s="1">
        <v>0</v>
      </c>
      <c r="BK24" s="1">
        <v>1</v>
      </c>
      <c r="BL24" s="5">
        <f t="shared" si="0"/>
        <v>0</v>
      </c>
      <c r="BM24" s="1">
        <f>ROUND(BL24*100,)</f>
        <v>0</v>
      </c>
      <c r="BN24" s="1" t="str">
        <f>IF(BM24&lt;=35,"BAJO",IF(BM24&lt;=79,"MEDIO",IF(BM24&gt;=80,"ALTO")))</f>
        <v>BAJO</v>
      </c>
    </row>
    <row r="25" spans="1:66" ht="242.25" customHeight="1">
      <c r="A25" s="93"/>
      <c r="B25" s="98"/>
      <c r="C25" s="91" t="s">
        <v>150</v>
      </c>
      <c r="D25" s="91"/>
      <c r="E25" s="91"/>
      <c r="F25" s="33" t="s">
        <v>151</v>
      </c>
      <c r="G25" s="6" t="s">
        <v>152</v>
      </c>
      <c r="H25" s="34" t="s">
        <v>153</v>
      </c>
      <c r="I25" s="88" t="s">
        <v>140</v>
      </c>
      <c r="J25" s="88" t="s">
        <v>141</v>
      </c>
      <c r="K25" s="34"/>
      <c r="L25" s="34" t="s">
        <v>143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34" t="s">
        <v>154</v>
      </c>
      <c r="BJ25" s="1">
        <v>0</v>
      </c>
      <c r="BK25" s="1">
        <v>1</v>
      </c>
      <c r="BL25" s="5">
        <f t="shared" si="0"/>
        <v>0</v>
      </c>
      <c r="BM25" s="1">
        <f>ROUND(BL25*100,)</f>
        <v>0</v>
      </c>
      <c r="BN25" s="1" t="str">
        <f>IF(BM25&lt;=35,"BAJO",IF(BM25&lt;=79,"MEDIO",IF(BM25&gt;=80,"ALTO")))</f>
        <v>BAJO</v>
      </c>
    </row>
    <row r="26" spans="1:66" ht="275.25" customHeight="1">
      <c r="A26" s="93"/>
      <c r="B26" s="98"/>
      <c r="C26" s="91"/>
      <c r="D26" s="91"/>
      <c r="E26" s="91"/>
      <c r="F26" s="33" t="s">
        <v>155</v>
      </c>
      <c r="G26" s="33" t="s">
        <v>156</v>
      </c>
      <c r="H26" s="91"/>
      <c r="I26" s="88" t="s">
        <v>140</v>
      </c>
      <c r="J26" s="88" t="s">
        <v>141</v>
      </c>
      <c r="K26" s="91"/>
      <c r="L26" s="34" t="s">
        <v>143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34" t="s">
        <v>157</v>
      </c>
      <c r="BJ26" s="1">
        <v>0</v>
      </c>
      <c r="BK26" s="1">
        <v>1</v>
      </c>
      <c r="BL26" s="5">
        <f t="shared" si="0"/>
        <v>0</v>
      </c>
      <c r="BM26" s="1">
        <f>ROUND(BL26*100,)</f>
        <v>0</v>
      </c>
      <c r="BN26" s="1" t="str">
        <f>IF(BM26&lt;=35,"BAJO",IF(BM26&lt;=79,"MEDIO",IF(BM26&gt;=80,"ALTO")))</f>
        <v>BAJO</v>
      </c>
    </row>
    <row r="27" spans="1:66" ht="126.75" customHeight="1">
      <c r="A27" s="93"/>
      <c r="B27" s="98"/>
      <c r="C27" s="91"/>
      <c r="D27" s="91"/>
      <c r="E27" s="91" t="s">
        <v>136</v>
      </c>
      <c r="F27" s="33" t="s">
        <v>158</v>
      </c>
      <c r="G27" s="3"/>
      <c r="H27" s="91"/>
      <c r="I27" s="88" t="s">
        <v>140</v>
      </c>
      <c r="J27" s="88" t="s">
        <v>141</v>
      </c>
      <c r="K27" s="91"/>
      <c r="L27" s="34" t="s">
        <v>143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34" t="s">
        <v>159</v>
      </c>
      <c r="BJ27" s="1">
        <v>0</v>
      </c>
      <c r="BK27" s="1">
        <v>1</v>
      </c>
      <c r="BL27" s="5">
        <f t="shared" si="0"/>
        <v>0</v>
      </c>
      <c r="BM27" s="1">
        <f>ROUND(BL27*100,)</f>
        <v>0</v>
      </c>
      <c r="BN27" s="1" t="str">
        <f>IF(BM27&lt;=35,"BAJO",IF(BM27&lt;=79,"MEDIO",IF(BM27&gt;=80,"ALTO")))</f>
        <v>BAJO</v>
      </c>
    </row>
    <row r="28" spans="1:66" ht="118.5" customHeight="1">
      <c r="A28" s="93"/>
      <c r="B28" s="98"/>
      <c r="C28" s="91"/>
      <c r="D28" s="91"/>
      <c r="E28" s="91"/>
      <c r="F28" s="33" t="s">
        <v>160</v>
      </c>
      <c r="G28" s="3"/>
      <c r="H28" s="91"/>
      <c r="I28" s="88" t="s">
        <v>140</v>
      </c>
      <c r="J28" s="88" t="s">
        <v>141</v>
      </c>
      <c r="K28" s="91"/>
      <c r="L28" s="34" t="s">
        <v>143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34" t="s">
        <v>161</v>
      </c>
      <c r="BJ28" s="1">
        <v>0</v>
      </c>
      <c r="BK28" s="1">
        <v>1</v>
      </c>
      <c r="BL28" s="5">
        <f t="shared" si="0"/>
        <v>0</v>
      </c>
      <c r="BM28" s="1">
        <f t="shared" ref="BM28:BM31" si="7">ROUND(BL28*100,)</f>
        <v>0</v>
      </c>
      <c r="BN28" s="1" t="str">
        <f t="shared" ref="BN28:BN31" si="8">IF(BM28&lt;=35,"BAJO",IF(BM28&lt;=79,"MEDIO",IF(BM28&gt;=80,"ALTO")))</f>
        <v>BAJO</v>
      </c>
    </row>
    <row r="29" spans="1:66" ht="307.5" customHeight="1">
      <c r="A29" s="93"/>
      <c r="B29" s="98"/>
      <c r="C29" s="91"/>
      <c r="D29" s="91"/>
      <c r="E29" s="91"/>
      <c r="F29" s="33" t="s">
        <v>162</v>
      </c>
      <c r="G29" s="3"/>
      <c r="H29" s="91"/>
      <c r="I29" s="88" t="s">
        <v>140</v>
      </c>
      <c r="J29" s="88" t="s">
        <v>141</v>
      </c>
      <c r="K29" s="91"/>
      <c r="L29" s="34" t="s">
        <v>143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34" t="s">
        <v>163</v>
      </c>
      <c r="BJ29" s="1">
        <v>0</v>
      </c>
      <c r="BK29" s="1">
        <v>1</v>
      </c>
      <c r="BL29" s="5">
        <f t="shared" si="0"/>
        <v>0</v>
      </c>
      <c r="BM29" s="1">
        <f t="shared" si="7"/>
        <v>0</v>
      </c>
      <c r="BN29" s="1" t="str">
        <f t="shared" si="8"/>
        <v>BAJO</v>
      </c>
    </row>
    <row r="30" spans="1:66" ht="285" customHeight="1">
      <c r="A30" s="93"/>
      <c r="B30" s="98"/>
      <c r="C30" s="91"/>
      <c r="D30" s="91"/>
      <c r="E30" s="91"/>
      <c r="F30" s="33" t="s">
        <v>164</v>
      </c>
      <c r="G30" s="3"/>
      <c r="H30" s="91"/>
      <c r="I30" s="88" t="s">
        <v>140</v>
      </c>
      <c r="J30" s="88" t="s">
        <v>141</v>
      </c>
      <c r="K30" s="91"/>
      <c r="L30" s="34" t="s">
        <v>143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34" t="s">
        <v>165</v>
      </c>
      <c r="BJ30" s="1">
        <v>0</v>
      </c>
      <c r="BK30" s="1">
        <v>1</v>
      </c>
      <c r="BL30" s="5">
        <f t="shared" si="0"/>
        <v>0</v>
      </c>
      <c r="BM30" s="1">
        <f t="shared" si="7"/>
        <v>0</v>
      </c>
      <c r="BN30" s="1" t="str">
        <f t="shared" si="8"/>
        <v>BAJO</v>
      </c>
    </row>
    <row r="31" spans="1:66" ht="220.5">
      <c r="A31" s="93"/>
      <c r="B31" s="98"/>
      <c r="C31" s="91"/>
      <c r="D31" s="91"/>
      <c r="E31" s="33" t="s">
        <v>136</v>
      </c>
      <c r="F31" s="33" t="s">
        <v>166</v>
      </c>
      <c r="G31" s="3"/>
      <c r="H31" s="91"/>
      <c r="I31" s="88" t="s">
        <v>140</v>
      </c>
      <c r="J31" s="88" t="s">
        <v>141</v>
      </c>
      <c r="K31" s="91"/>
      <c r="L31" s="34" t="s">
        <v>143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34" t="s">
        <v>167</v>
      </c>
      <c r="BJ31" s="1">
        <v>0</v>
      </c>
      <c r="BK31" s="1">
        <v>1</v>
      </c>
      <c r="BL31" s="5">
        <f t="shared" si="0"/>
        <v>0</v>
      </c>
      <c r="BM31" s="1">
        <f t="shared" si="7"/>
        <v>0</v>
      </c>
      <c r="BN31" s="1" t="str">
        <f t="shared" si="8"/>
        <v>BAJO</v>
      </c>
    </row>
    <row r="32" spans="1:66" s="48" customFormat="1" ht="126">
      <c r="A32" s="93" t="s">
        <v>168</v>
      </c>
      <c r="B32" s="91" t="s">
        <v>169</v>
      </c>
      <c r="C32" s="34" t="s">
        <v>170</v>
      </c>
      <c r="D32" s="34" t="s">
        <v>171</v>
      </c>
      <c r="E32" s="34" t="s">
        <v>172</v>
      </c>
      <c r="F32" s="34" t="s">
        <v>55</v>
      </c>
      <c r="G32" s="34" t="s">
        <v>173</v>
      </c>
      <c r="H32" s="34" t="s">
        <v>174</v>
      </c>
      <c r="I32" s="88" t="s">
        <v>175</v>
      </c>
      <c r="J32" s="93" t="s">
        <v>176</v>
      </c>
      <c r="K32" s="34" t="s">
        <v>177</v>
      </c>
      <c r="L32" s="34" t="s">
        <v>178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4" t="s">
        <v>179</v>
      </c>
      <c r="BJ32" s="46">
        <v>0</v>
      </c>
      <c r="BK32" s="46">
        <v>15</v>
      </c>
      <c r="BL32" s="47">
        <f t="shared" si="0"/>
        <v>0</v>
      </c>
      <c r="BM32" s="31">
        <f>ROUND(BL32*100,)</f>
        <v>0</v>
      </c>
      <c r="BN32" s="31" t="str">
        <f>IF(BM32&lt;=35,"BAJO",IF(BM32&lt;=79,"MEDIO",IF(BM32&gt;=80,"ALTO")))</f>
        <v>BAJO</v>
      </c>
    </row>
    <row r="33" spans="1:66" ht="63">
      <c r="A33" s="93"/>
      <c r="B33" s="91"/>
      <c r="C33" s="33" t="s">
        <v>180</v>
      </c>
      <c r="D33" s="33" t="s">
        <v>171</v>
      </c>
      <c r="E33" s="19" t="s">
        <v>181</v>
      </c>
      <c r="F33" s="33" t="s">
        <v>55</v>
      </c>
      <c r="G33" s="33" t="s">
        <v>182</v>
      </c>
      <c r="H33" s="33" t="s">
        <v>183</v>
      </c>
      <c r="I33" s="88" t="s">
        <v>175</v>
      </c>
      <c r="J33" s="93"/>
      <c r="K33" s="33" t="s">
        <v>184</v>
      </c>
      <c r="L33" s="1" t="s">
        <v>185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33" t="s">
        <v>48</v>
      </c>
      <c r="BJ33" s="1">
        <v>0</v>
      </c>
      <c r="BK33" s="1">
        <v>52</v>
      </c>
      <c r="BL33" s="5">
        <f t="shared" si="0"/>
        <v>0</v>
      </c>
      <c r="BM33" s="1">
        <f>ROUND(BL33*100,)</f>
        <v>0</v>
      </c>
      <c r="BN33" s="1" t="str">
        <f>IF(BM33&lt;=35,"BAJO",IF(BM33&lt;=79,"MEDIO",IF(BM33&gt;=80,"ALTO")))</f>
        <v>BAJO</v>
      </c>
    </row>
    <row r="34" spans="1:66" ht="94.5">
      <c r="A34" s="93"/>
      <c r="B34" s="91"/>
      <c r="C34" s="33" t="s">
        <v>170</v>
      </c>
      <c r="D34" s="33" t="s">
        <v>171</v>
      </c>
      <c r="E34" s="19" t="s">
        <v>186</v>
      </c>
      <c r="F34" s="33" t="s">
        <v>35</v>
      </c>
      <c r="G34" s="33" t="s">
        <v>187</v>
      </c>
      <c r="H34" s="33" t="s">
        <v>188</v>
      </c>
      <c r="I34" s="88" t="s">
        <v>175</v>
      </c>
      <c r="J34" s="93"/>
      <c r="K34" s="33" t="s">
        <v>177</v>
      </c>
      <c r="L34" s="33" t="s">
        <v>178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33" t="s">
        <v>52</v>
      </c>
      <c r="BJ34" s="1">
        <v>0</v>
      </c>
      <c r="BK34" s="1">
        <v>12</v>
      </c>
      <c r="BL34" s="5">
        <f t="shared" si="0"/>
        <v>0</v>
      </c>
      <c r="BM34" s="1">
        <f>ROUND(BL34*100,)</f>
        <v>0</v>
      </c>
      <c r="BN34" s="1" t="str">
        <f>IF(BM34&lt;=35,"BAJO",IF(BM34&lt;=79,"MEDIO",IF(BM34&gt;=80,"ALTO")))</f>
        <v>BAJO</v>
      </c>
    </row>
    <row r="35" spans="1:66" ht="94.5">
      <c r="A35" s="93"/>
      <c r="B35" s="91"/>
      <c r="C35" s="33" t="s">
        <v>180</v>
      </c>
      <c r="D35" s="33" t="s">
        <v>189</v>
      </c>
      <c r="E35" s="19" t="s">
        <v>190</v>
      </c>
      <c r="F35" s="33" t="s">
        <v>35</v>
      </c>
      <c r="G35" s="33" t="s">
        <v>191</v>
      </c>
      <c r="H35" s="33" t="s">
        <v>192</v>
      </c>
      <c r="I35" s="88" t="s">
        <v>443</v>
      </c>
      <c r="J35" s="93"/>
      <c r="K35" s="33" t="s">
        <v>193</v>
      </c>
      <c r="L35" s="33" t="s">
        <v>194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33" t="s">
        <v>54</v>
      </c>
      <c r="BJ35" s="1">
        <v>0</v>
      </c>
      <c r="BK35" s="1">
        <v>12</v>
      </c>
      <c r="BL35" s="5">
        <f t="shared" si="0"/>
        <v>0</v>
      </c>
      <c r="BM35" s="1">
        <f>ROUND(BL35*100,)</f>
        <v>0</v>
      </c>
      <c r="BN35" s="1" t="str">
        <f>IF(BM35&lt;=35,"BAJO",IF(BM35&lt;=79,"MEDIO",IF(BM35&gt;=80,"ALTO")))</f>
        <v>BAJO</v>
      </c>
    </row>
    <row r="36" spans="1:66" ht="141.75">
      <c r="A36" s="93"/>
      <c r="B36" s="91"/>
      <c r="C36" s="33" t="s">
        <v>170</v>
      </c>
      <c r="D36" s="33" t="s">
        <v>189</v>
      </c>
      <c r="E36" s="33" t="s">
        <v>195</v>
      </c>
      <c r="F36" s="33" t="s">
        <v>55</v>
      </c>
      <c r="G36" s="33" t="s">
        <v>196</v>
      </c>
      <c r="H36" s="33" t="s">
        <v>197</v>
      </c>
      <c r="I36" s="88" t="s">
        <v>443</v>
      </c>
      <c r="J36" s="93"/>
      <c r="K36" s="33" t="s">
        <v>198</v>
      </c>
      <c r="L36" s="33" t="s">
        <v>199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33" t="s">
        <v>56</v>
      </c>
      <c r="BJ36" s="1">
        <v>0</v>
      </c>
      <c r="BK36" s="1">
        <v>12</v>
      </c>
      <c r="BL36" s="5">
        <f t="shared" si="0"/>
        <v>0</v>
      </c>
      <c r="BM36" s="1">
        <f>ROUND(BL36*100,)</f>
        <v>0</v>
      </c>
      <c r="BN36" s="1" t="str">
        <f>IF(BM36&lt;=35,"BAJO",IF(BM36&lt;=79,"MEDIO",IF(BM36&gt;=80,"ALTO")))</f>
        <v>BAJO</v>
      </c>
    </row>
    <row r="37" spans="1:66" ht="126">
      <c r="A37" s="93"/>
      <c r="B37" s="91"/>
      <c r="C37" s="33" t="s">
        <v>180</v>
      </c>
      <c r="D37" s="33" t="s">
        <v>171</v>
      </c>
      <c r="E37" s="19" t="s">
        <v>200</v>
      </c>
      <c r="F37" s="34" t="s">
        <v>55</v>
      </c>
      <c r="G37" s="34" t="s">
        <v>201</v>
      </c>
      <c r="H37" s="34" t="s">
        <v>202</v>
      </c>
      <c r="I37" s="88" t="s">
        <v>175</v>
      </c>
      <c r="J37" s="93"/>
      <c r="K37" s="33" t="s">
        <v>184</v>
      </c>
      <c r="L37" s="1" t="s">
        <v>185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33" t="s">
        <v>48</v>
      </c>
      <c r="BJ37" s="1">
        <v>0</v>
      </c>
      <c r="BK37" s="1">
        <v>52</v>
      </c>
      <c r="BL37" s="5">
        <f t="shared" si="0"/>
        <v>0</v>
      </c>
      <c r="BM37" s="1">
        <f t="shared" ref="BM37:BM42" si="9">ROUND(BL37*100,)</f>
        <v>0</v>
      </c>
      <c r="BN37" s="1" t="str">
        <f t="shared" ref="BN37:BN42" si="10">IF(BM37&lt;=35,"BAJO",IF(BM37&lt;=79,"MEDIO",IF(BM37&gt;=80,"ALTO")))</f>
        <v>BAJO</v>
      </c>
    </row>
    <row r="38" spans="1:66" ht="141.75">
      <c r="A38" s="93"/>
      <c r="B38" s="91"/>
      <c r="C38" s="33" t="s">
        <v>203</v>
      </c>
      <c r="D38" s="33" t="s">
        <v>171</v>
      </c>
      <c r="E38" s="33" t="s">
        <v>204</v>
      </c>
      <c r="F38" s="1" t="s">
        <v>55</v>
      </c>
      <c r="G38" s="33" t="s">
        <v>205</v>
      </c>
      <c r="H38" s="33" t="s">
        <v>206</v>
      </c>
      <c r="I38" s="88" t="s">
        <v>175</v>
      </c>
      <c r="J38" s="93"/>
      <c r="K38" s="33" t="s">
        <v>207</v>
      </c>
      <c r="L38" s="1" t="s">
        <v>208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33" t="s">
        <v>57</v>
      </c>
      <c r="BJ38" s="1">
        <v>0</v>
      </c>
      <c r="BK38" s="49">
        <v>52</v>
      </c>
      <c r="BL38" s="50">
        <f t="shared" si="0"/>
        <v>0</v>
      </c>
      <c r="BM38" s="1">
        <f t="shared" si="9"/>
        <v>0</v>
      </c>
      <c r="BN38" s="1" t="str">
        <f t="shared" si="10"/>
        <v>BAJO</v>
      </c>
    </row>
    <row r="39" spans="1:66" ht="126">
      <c r="A39" s="93"/>
      <c r="B39" s="91"/>
      <c r="C39" s="33" t="s">
        <v>180</v>
      </c>
      <c r="D39" s="33" t="s">
        <v>171</v>
      </c>
      <c r="E39" s="33" t="s">
        <v>209</v>
      </c>
      <c r="F39" s="1" t="s">
        <v>35</v>
      </c>
      <c r="G39" s="33" t="s">
        <v>210</v>
      </c>
      <c r="H39" s="33" t="s">
        <v>211</v>
      </c>
      <c r="I39" s="88" t="s">
        <v>175</v>
      </c>
      <c r="J39" s="93"/>
      <c r="K39" s="33" t="s">
        <v>207</v>
      </c>
      <c r="L39" s="1" t="s">
        <v>208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33" t="s">
        <v>57</v>
      </c>
      <c r="BJ39" s="1">
        <v>0</v>
      </c>
      <c r="BK39" s="1">
        <v>52</v>
      </c>
      <c r="BL39" s="5">
        <f t="shared" si="0"/>
        <v>0</v>
      </c>
      <c r="BM39" s="1">
        <f t="shared" si="9"/>
        <v>0</v>
      </c>
      <c r="BN39" s="1" t="str">
        <f t="shared" si="10"/>
        <v>BAJO</v>
      </c>
    </row>
    <row r="40" spans="1:66" ht="157.5">
      <c r="A40" s="93"/>
      <c r="B40" s="91"/>
      <c r="C40" s="33" t="s">
        <v>170</v>
      </c>
      <c r="D40" s="33" t="s">
        <v>189</v>
      </c>
      <c r="E40" s="34" t="s">
        <v>212</v>
      </c>
      <c r="F40" s="1" t="s">
        <v>35</v>
      </c>
      <c r="G40" s="33" t="s">
        <v>213</v>
      </c>
      <c r="H40" s="33" t="s">
        <v>58</v>
      </c>
      <c r="I40" s="88" t="s">
        <v>443</v>
      </c>
      <c r="J40" s="93"/>
      <c r="K40" s="33" t="s">
        <v>214</v>
      </c>
      <c r="L40" s="33" t="s">
        <v>215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33" t="s">
        <v>59</v>
      </c>
      <c r="BJ40" s="1">
        <v>0</v>
      </c>
      <c r="BK40" s="1">
        <v>12</v>
      </c>
      <c r="BL40" s="5">
        <f t="shared" si="0"/>
        <v>0</v>
      </c>
      <c r="BM40" s="1">
        <f t="shared" si="9"/>
        <v>0</v>
      </c>
      <c r="BN40" s="1" t="str">
        <f t="shared" si="10"/>
        <v>BAJO</v>
      </c>
    </row>
    <row r="41" spans="1:66" ht="176.25" customHeight="1">
      <c r="A41" s="93"/>
      <c r="B41" s="91"/>
      <c r="C41" s="33" t="s">
        <v>170</v>
      </c>
      <c r="D41" s="33" t="s">
        <v>189</v>
      </c>
      <c r="E41" s="53" t="s">
        <v>216</v>
      </c>
      <c r="F41" s="1" t="s">
        <v>35</v>
      </c>
      <c r="G41" s="33" t="s">
        <v>217</v>
      </c>
      <c r="H41" s="33" t="s">
        <v>60</v>
      </c>
      <c r="I41" s="88" t="s">
        <v>443</v>
      </c>
      <c r="J41" s="88" t="s">
        <v>218</v>
      </c>
      <c r="K41" s="33" t="s">
        <v>219</v>
      </c>
      <c r="L41" s="33" t="s">
        <v>220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33" t="s">
        <v>61</v>
      </c>
      <c r="BJ41" s="1">
        <v>0</v>
      </c>
      <c r="BK41" s="1">
        <v>1</v>
      </c>
      <c r="BL41" s="5">
        <f t="shared" si="0"/>
        <v>0</v>
      </c>
      <c r="BM41" s="1">
        <f t="shared" si="9"/>
        <v>0</v>
      </c>
      <c r="BN41" s="1" t="str">
        <f t="shared" si="10"/>
        <v>BAJO</v>
      </c>
    </row>
    <row r="42" spans="1:66" ht="204.75">
      <c r="A42" s="93"/>
      <c r="B42" s="91"/>
      <c r="C42" s="33" t="s">
        <v>180</v>
      </c>
      <c r="D42" s="33" t="s">
        <v>189</v>
      </c>
      <c r="E42" s="19" t="s">
        <v>221</v>
      </c>
      <c r="F42" s="1" t="s">
        <v>55</v>
      </c>
      <c r="G42" s="33" t="s">
        <v>222</v>
      </c>
      <c r="H42" s="33" t="s">
        <v>223</v>
      </c>
      <c r="I42" s="88" t="s">
        <v>443</v>
      </c>
      <c r="J42" s="88" t="s">
        <v>224</v>
      </c>
      <c r="K42" s="33" t="s">
        <v>225</v>
      </c>
      <c r="L42" s="33" t="s">
        <v>226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33" t="s">
        <v>52</v>
      </c>
      <c r="BJ42" s="1">
        <v>0</v>
      </c>
      <c r="BK42" s="1">
        <v>4</v>
      </c>
      <c r="BL42" s="5">
        <f t="shared" si="0"/>
        <v>0</v>
      </c>
      <c r="BM42" s="1">
        <f t="shared" si="9"/>
        <v>0</v>
      </c>
      <c r="BN42" s="1" t="str">
        <f t="shared" si="10"/>
        <v>BAJO</v>
      </c>
    </row>
    <row r="43" spans="1:66" ht="173.25">
      <c r="A43" s="93" t="s">
        <v>168</v>
      </c>
      <c r="B43" s="91" t="s">
        <v>169</v>
      </c>
      <c r="C43" s="33" t="s">
        <v>170</v>
      </c>
      <c r="D43" s="33" t="s">
        <v>227</v>
      </c>
      <c r="E43" s="33" t="s">
        <v>228</v>
      </c>
      <c r="F43" s="33" t="s">
        <v>55</v>
      </c>
      <c r="G43" s="33" t="s">
        <v>229</v>
      </c>
      <c r="H43" s="33" t="s">
        <v>174</v>
      </c>
      <c r="I43" s="88"/>
      <c r="J43" s="93" t="s">
        <v>230</v>
      </c>
      <c r="K43" s="33" t="s">
        <v>231</v>
      </c>
      <c r="L43" s="33" t="s">
        <v>232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33" t="s">
        <v>48</v>
      </c>
      <c r="BJ43" s="4">
        <v>0</v>
      </c>
      <c r="BK43" s="4">
        <v>52</v>
      </c>
      <c r="BL43" s="5">
        <f t="shared" si="0"/>
        <v>0</v>
      </c>
      <c r="BM43" s="1">
        <f>ROUND(BL43*100,)</f>
        <v>0</v>
      </c>
      <c r="BN43" s="1" t="str">
        <f>IF(BM43&lt;=35,"BAJO",IF(BM43&lt;=79,"MEDIO",IF(BM43&gt;=80,"ALTO")))</f>
        <v>BAJO</v>
      </c>
    </row>
    <row r="44" spans="1:66" ht="156.75">
      <c r="A44" s="93"/>
      <c r="B44" s="91"/>
      <c r="C44" s="33" t="s">
        <v>170</v>
      </c>
      <c r="D44" s="33" t="s">
        <v>227</v>
      </c>
      <c r="E44" s="20" t="s">
        <v>233</v>
      </c>
      <c r="F44" s="33" t="s">
        <v>55</v>
      </c>
      <c r="G44" s="33" t="s">
        <v>234</v>
      </c>
      <c r="H44" s="33" t="s">
        <v>235</v>
      </c>
      <c r="I44" s="88"/>
      <c r="J44" s="93"/>
      <c r="K44" s="33"/>
      <c r="L44" s="33" t="s">
        <v>236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33" t="s">
        <v>48</v>
      </c>
      <c r="BJ44" s="1">
        <v>0</v>
      </c>
      <c r="BK44" s="1">
        <v>52</v>
      </c>
      <c r="BL44" s="5">
        <f t="shared" si="0"/>
        <v>0</v>
      </c>
      <c r="BM44" s="1">
        <f>ROUND(BL44*100,)</f>
        <v>0</v>
      </c>
      <c r="BN44" s="1" t="str">
        <f>IF(BM44&lt;=35,"BAJO",IF(BM44&lt;=79,"MEDIO",IF(BM44&gt;=80,"ALTO")))</f>
        <v>BAJO</v>
      </c>
    </row>
    <row r="45" spans="1:66" ht="85.5">
      <c r="A45" s="93"/>
      <c r="B45" s="91"/>
      <c r="C45" s="33" t="s">
        <v>170</v>
      </c>
      <c r="D45" s="33" t="s">
        <v>227</v>
      </c>
      <c r="E45" s="20" t="s">
        <v>237</v>
      </c>
      <c r="F45" s="33" t="s">
        <v>238</v>
      </c>
      <c r="G45" s="33" t="s">
        <v>239</v>
      </c>
      <c r="H45" s="33" t="s">
        <v>240</v>
      </c>
      <c r="I45" s="88"/>
      <c r="J45" s="93"/>
      <c r="K45" s="33" t="s">
        <v>241</v>
      </c>
      <c r="L45" s="33" t="s">
        <v>178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33" t="s">
        <v>52</v>
      </c>
      <c r="BJ45" s="1">
        <v>0</v>
      </c>
      <c r="BK45" s="1">
        <v>12</v>
      </c>
      <c r="BL45" s="5">
        <f t="shared" si="0"/>
        <v>0</v>
      </c>
      <c r="BM45" s="1">
        <f>ROUND(BL45*100,)</f>
        <v>0</v>
      </c>
      <c r="BN45" s="1" t="str">
        <f>IF(BM45&lt;=35,"BAJO",IF(BM45&lt;=79,"MEDIO",IF(BM45&gt;=80,"ALTO")))</f>
        <v>BAJO</v>
      </c>
    </row>
    <row r="46" spans="1:66" ht="63">
      <c r="A46" s="93"/>
      <c r="B46" s="91"/>
      <c r="C46" s="33" t="s">
        <v>170</v>
      </c>
      <c r="D46" s="33" t="s">
        <v>242</v>
      </c>
      <c r="E46" s="20" t="s">
        <v>243</v>
      </c>
      <c r="F46" s="33" t="s">
        <v>55</v>
      </c>
      <c r="G46" s="33"/>
      <c r="H46" s="33" t="s">
        <v>244</v>
      </c>
      <c r="I46" s="88"/>
      <c r="J46" s="93"/>
      <c r="K46" s="33" t="s">
        <v>245</v>
      </c>
      <c r="L46" s="33" t="s">
        <v>246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33" t="s">
        <v>54</v>
      </c>
      <c r="BJ46" s="1">
        <v>0</v>
      </c>
      <c r="BK46" s="1">
        <v>12</v>
      </c>
      <c r="BL46" s="5">
        <f t="shared" si="0"/>
        <v>0</v>
      </c>
      <c r="BM46" s="1">
        <f>ROUND(BL46*100,)</f>
        <v>0</v>
      </c>
      <c r="BN46" s="1" t="str">
        <f>IF(BM46&lt;=35,"BAJO",IF(BM46&lt;=79,"MEDIO",IF(BM46&gt;=80,"ALTO")))</f>
        <v>BAJO</v>
      </c>
    </row>
    <row r="47" spans="1:66" ht="126">
      <c r="A47" s="93"/>
      <c r="B47" s="91"/>
      <c r="C47" s="33" t="s">
        <v>170</v>
      </c>
      <c r="D47" s="33" t="s">
        <v>227</v>
      </c>
      <c r="E47" s="33" t="s">
        <v>247</v>
      </c>
      <c r="F47" s="33" t="s">
        <v>55</v>
      </c>
      <c r="G47" s="33" t="s">
        <v>248</v>
      </c>
      <c r="H47" s="33" t="s">
        <v>249</v>
      </c>
      <c r="I47" s="88"/>
      <c r="J47" s="93"/>
      <c r="K47" s="33" t="s">
        <v>250</v>
      </c>
      <c r="L47" s="33" t="s">
        <v>178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33" t="s">
        <v>48</v>
      </c>
      <c r="BJ47" s="1">
        <v>0</v>
      </c>
      <c r="BK47" s="1">
        <v>52</v>
      </c>
      <c r="BL47" s="5">
        <f t="shared" si="0"/>
        <v>0</v>
      </c>
      <c r="BM47" s="1">
        <f>ROUND(BL47*100,)</f>
        <v>0</v>
      </c>
      <c r="BN47" s="1" t="str">
        <f>IF(BM47&lt;=35,"BAJO",IF(BM47&lt;=79,"MEDIO",IF(BM47&gt;=80,"ALTO")))</f>
        <v>BAJO</v>
      </c>
    </row>
    <row r="48" spans="1:66" ht="141.75">
      <c r="A48" s="93"/>
      <c r="B48" s="91"/>
      <c r="C48" s="33" t="s">
        <v>203</v>
      </c>
      <c r="D48" s="33" t="s">
        <v>171</v>
      </c>
      <c r="E48" s="33" t="s">
        <v>204</v>
      </c>
      <c r="F48" s="1" t="s">
        <v>55</v>
      </c>
      <c r="G48" s="33" t="s">
        <v>205</v>
      </c>
      <c r="H48" s="33" t="s">
        <v>206</v>
      </c>
      <c r="I48" s="88"/>
      <c r="J48" s="93"/>
      <c r="K48" s="33" t="s">
        <v>251</v>
      </c>
      <c r="L48" s="1" t="s">
        <v>185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33" t="s">
        <v>57</v>
      </c>
      <c r="BJ48" s="1">
        <v>4</v>
      </c>
      <c r="BK48" s="1">
        <v>52</v>
      </c>
      <c r="BL48" s="5">
        <f t="shared" si="0"/>
        <v>7.6923076923076927E-2</v>
      </c>
      <c r="BM48" s="1">
        <f t="shared" ref="BM48:BM49" si="11">ROUND(BL48*100,)</f>
        <v>8</v>
      </c>
      <c r="BN48" s="1" t="str">
        <f t="shared" ref="BN48:BN49" si="12">IF(BM48&lt;=35,"BAJO",IF(BM48&lt;=79,"MEDIO",IF(BM48&gt;=80,"ALTO")))</f>
        <v>BAJO</v>
      </c>
    </row>
    <row r="49" spans="1:66" ht="185.25">
      <c r="A49" s="93"/>
      <c r="B49" s="91"/>
      <c r="C49" s="33" t="s">
        <v>170</v>
      </c>
      <c r="D49" s="33" t="s">
        <v>252</v>
      </c>
      <c r="E49" s="20" t="s">
        <v>253</v>
      </c>
      <c r="F49" s="1" t="s">
        <v>35</v>
      </c>
      <c r="G49" s="33" t="s">
        <v>254</v>
      </c>
      <c r="H49" s="33" t="s">
        <v>255</v>
      </c>
      <c r="I49" s="88"/>
      <c r="J49" s="93"/>
      <c r="K49" s="33" t="s">
        <v>256</v>
      </c>
      <c r="L49" s="33" t="s">
        <v>178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33" t="s">
        <v>57</v>
      </c>
      <c r="BJ49" s="1">
        <v>0</v>
      </c>
      <c r="BK49" s="1">
        <v>12</v>
      </c>
      <c r="BL49" s="5">
        <f t="shared" si="0"/>
        <v>0</v>
      </c>
      <c r="BM49" s="1">
        <f t="shared" si="11"/>
        <v>0</v>
      </c>
      <c r="BN49" s="1" t="str">
        <f t="shared" si="12"/>
        <v>BAJO</v>
      </c>
    </row>
    <row r="50" spans="1:66" ht="63">
      <c r="A50" s="93" t="s">
        <v>257</v>
      </c>
      <c r="B50" s="91" t="s">
        <v>258</v>
      </c>
      <c r="C50" s="96" t="s">
        <v>259</v>
      </c>
      <c r="D50" s="96" t="s">
        <v>260</v>
      </c>
      <c r="E50" s="36" t="s">
        <v>261</v>
      </c>
      <c r="F50" s="36" t="s">
        <v>262</v>
      </c>
      <c r="G50" s="36" t="s">
        <v>263</v>
      </c>
      <c r="H50" s="36" t="s">
        <v>264</v>
      </c>
      <c r="I50" s="126" t="s">
        <v>175</v>
      </c>
      <c r="J50" s="126" t="s">
        <v>265</v>
      </c>
      <c r="K50" s="36" t="s">
        <v>266</v>
      </c>
      <c r="L50" s="36" t="s">
        <v>267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33" t="s">
        <v>57</v>
      </c>
      <c r="BJ50" s="4">
        <v>0</v>
      </c>
      <c r="BK50" s="4">
        <v>25</v>
      </c>
      <c r="BL50" s="5">
        <f t="shared" si="0"/>
        <v>0</v>
      </c>
      <c r="BM50" s="1">
        <f t="shared" ref="BM50:BM57" si="13">ROUND(BL50*100,)</f>
        <v>0</v>
      </c>
      <c r="BN50" s="1" t="str">
        <f>IF(BM50&lt;=35,"BAJO",IF(BM50&lt;=79,"MEDIO",IF(BM50&gt;=80,"ALTO")))</f>
        <v>BAJO</v>
      </c>
    </row>
    <row r="51" spans="1:66" ht="75">
      <c r="A51" s="93"/>
      <c r="B51" s="91"/>
      <c r="C51" s="96"/>
      <c r="D51" s="96"/>
      <c r="E51" s="6" t="s">
        <v>268</v>
      </c>
      <c r="F51" s="36" t="s">
        <v>269</v>
      </c>
      <c r="G51" s="36" t="s">
        <v>270</v>
      </c>
      <c r="H51" s="36" t="s">
        <v>271</v>
      </c>
      <c r="I51" s="126"/>
      <c r="J51" s="126"/>
      <c r="K51" s="36" t="s">
        <v>272</v>
      </c>
      <c r="L51" s="36" t="s">
        <v>273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33" t="s">
        <v>274</v>
      </c>
      <c r="BJ51" s="1">
        <v>0</v>
      </c>
      <c r="BK51" s="1">
        <v>52</v>
      </c>
      <c r="BL51" s="5">
        <f t="shared" si="0"/>
        <v>0</v>
      </c>
      <c r="BM51" s="1">
        <f t="shared" si="13"/>
        <v>0</v>
      </c>
      <c r="BN51" s="1" t="str">
        <f t="shared" ref="BN51:BN57" si="14">IF(BM51&lt;=35,"BAJO",IF(BM51&lt;=79,"MEDIO",IF(BM51&gt;=80,"ALTO")))</f>
        <v>BAJO</v>
      </c>
    </row>
    <row r="52" spans="1:66" ht="63">
      <c r="A52" s="93"/>
      <c r="B52" s="91"/>
      <c r="C52" s="96"/>
      <c r="D52" s="96"/>
      <c r="E52" s="6" t="s">
        <v>275</v>
      </c>
      <c r="F52" s="36" t="s">
        <v>276</v>
      </c>
      <c r="G52" s="36" t="s">
        <v>277</v>
      </c>
      <c r="H52" s="36" t="s">
        <v>278</v>
      </c>
      <c r="I52" s="126"/>
      <c r="J52" s="126"/>
      <c r="K52" s="36" t="s">
        <v>279</v>
      </c>
      <c r="L52" s="36" t="s">
        <v>280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33" t="s">
        <v>281</v>
      </c>
      <c r="BJ52" s="1">
        <v>0</v>
      </c>
      <c r="BK52" s="1">
        <v>52</v>
      </c>
      <c r="BL52" s="5">
        <f t="shared" si="0"/>
        <v>0</v>
      </c>
      <c r="BM52" s="1">
        <f t="shared" si="13"/>
        <v>0</v>
      </c>
      <c r="BN52" s="1" t="str">
        <f t="shared" si="14"/>
        <v>BAJO</v>
      </c>
    </row>
    <row r="53" spans="1:66" ht="90">
      <c r="A53" s="93"/>
      <c r="B53" s="91"/>
      <c r="C53" s="96"/>
      <c r="D53" s="96"/>
      <c r="E53" s="6" t="s">
        <v>282</v>
      </c>
      <c r="F53" s="36" t="s">
        <v>283</v>
      </c>
      <c r="G53" s="36" t="s">
        <v>284</v>
      </c>
      <c r="H53" s="36" t="s">
        <v>285</v>
      </c>
      <c r="I53" s="126"/>
      <c r="J53" s="126"/>
      <c r="K53" s="36" t="s">
        <v>286</v>
      </c>
      <c r="L53" s="36" t="s">
        <v>280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33" t="s">
        <v>287</v>
      </c>
      <c r="BJ53" s="1">
        <v>0</v>
      </c>
      <c r="BK53" s="1">
        <v>52</v>
      </c>
      <c r="BL53" s="5">
        <f t="shared" si="0"/>
        <v>0</v>
      </c>
      <c r="BM53" s="1">
        <f t="shared" si="13"/>
        <v>0</v>
      </c>
      <c r="BN53" s="1" t="str">
        <f t="shared" si="14"/>
        <v>BAJO</v>
      </c>
    </row>
    <row r="54" spans="1:66" ht="110.25">
      <c r="A54" s="93"/>
      <c r="B54" s="91"/>
      <c r="C54" s="96"/>
      <c r="D54" s="96"/>
      <c r="E54" s="36" t="s">
        <v>288</v>
      </c>
      <c r="F54" s="36" t="s">
        <v>289</v>
      </c>
      <c r="G54" s="36" t="s">
        <v>290</v>
      </c>
      <c r="H54" s="36" t="s">
        <v>291</v>
      </c>
      <c r="I54" s="126"/>
      <c r="J54" s="126"/>
      <c r="K54" s="36" t="s">
        <v>292</v>
      </c>
      <c r="L54" s="36" t="s">
        <v>280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33" t="s">
        <v>293</v>
      </c>
      <c r="BJ54" s="1">
        <v>0</v>
      </c>
      <c r="BK54" s="1">
        <v>52</v>
      </c>
      <c r="BL54" s="5">
        <f t="shared" si="0"/>
        <v>0</v>
      </c>
      <c r="BM54" s="1">
        <f t="shared" si="13"/>
        <v>0</v>
      </c>
      <c r="BN54" s="1" t="str">
        <f t="shared" si="14"/>
        <v>BAJO</v>
      </c>
    </row>
    <row r="55" spans="1:66" ht="78.75">
      <c r="A55" s="93"/>
      <c r="B55" s="91"/>
      <c r="C55" s="96"/>
      <c r="D55" s="96"/>
      <c r="E55" s="6" t="s">
        <v>294</v>
      </c>
      <c r="F55" s="9" t="s">
        <v>295</v>
      </c>
      <c r="G55" s="9" t="s">
        <v>296</v>
      </c>
      <c r="H55" s="9" t="s">
        <v>297</v>
      </c>
      <c r="I55" s="126"/>
      <c r="J55" s="126"/>
      <c r="K55" s="36" t="s">
        <v>298</v>
      </c>
      <c r="L55" s="36" t="s">
        <v>267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33" t="s">
        <v>299</v>
      </c>
      <c r="BJ55" s="1">
        <v>0</v>
      </c>
      <c r="BK55" s="1">
        <v>30</v>
      </c>
      <c r="BL55" s="5">
        <f t="shared" si="0"/>
        <v>0</v>
      </c>
      <c r="BM55" s="1">
        <f t="shared" si="13"/>
        <v>0</v>
      </c>
      <c r="BN55" s="1" t="str">
        <f t="shared" si="14"/>
        <v>BAJO</v>
      </c>
    </row>
    <row r="56" spans="1:66" ht="78.75">
      <c r="A56" s="93"/>
      <c r="B56" s="91"/>
      <c r="C56" s="96"/>
      <c r="D56" s="96"/>
      <c r="E56" s="36" t="s">
        <v>300</v>
      </c>
      <c r="F56" s="36" t="s">
        <v>301</v>
      </c>
      <c r="G56" s="36" t="s">
        <v>302</v>
      </c>
      <c r="H56" s="36" t="s">
        <v>303</v>
      </c>
      <c r="I56" s="126"/>
      <c r="J56" s="126"/>
      <c r="K56" s="36" t="s">
        <v>304</v>
      </c>
      <c r="L56" s="36" t="s">
        <v>267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33" t="s">
        <v>281</v>
      </c>
      <c r="BJ56" s="1">
        <v>0</v>
      </c>
      <c r="BK56" s="1">
        <v>312</v>
      </c>
      <c r="BL56" s="5">
        <f t="shared" si="0"/>
        <v>0</v>
      </c>
      <c r="BM56" s="1">
        <f t="shared" si="13"/>
        <v>0</v>
      </c>
      <c r="BN56" s="1" t="str">
        <f t="shared" si="14"/>
        <v>BAJO</v>
      </c>
    </row>
    <row r="57" spans="1:66" ht="63">
      <c r="A57" s="93"/>
      <c r="B57" s="91"/>
      <c r="C57" s="96"/>
      <c r="D57" s="96"/>
      <c r="E57" s="36" t="s">
        <v>305</v>
      </c>
      <c r="F57" s="36" t="s">
        <v>306</v>
      </c>
      <c r="G57" s="36" t="s">
        <v>307</v>
      </c>
      <c r="H57" s="36" t="s">
        <v>308</v>
      </c>
      <c r="I57" s="126"/>
      <c r="J57" s="126"/>
      <c r="K57" s="36" t="s">
        <v>309</v>
      </c>
      <c r="L57" s="36" t="s">
        <v>273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33" t="s">
        <v>310</v>
      </c>
      <c r="BJ57" s="1">
        <v>0</v>
      </c>
      <c r="BK57" s="1">
        <v>52</v>
      </c>
      <c r="BL57" s="5">
        <f t="shared" si="0"/>
        <v>0</v>
      </c>
      <c r="BM57" s="1">
        <f t="shared" si="13"/>
        <v>0</v>
      </c>
      <c r="BN57" s="1" t="str">
        <f t="shared" si="14"/>
        <v>BAJO</v>
      </c>
    </row>
    <row r="58" spans="1:66" ht="154.5" customHeight="1">
      <c r="A58" s="93" t="s">
        <v>311</v>
      </c>
      <c r="B58" s="98" t="s">
        <v>258</v>
      </c>
      <c r="C58" s="9" t="s">
        <v>170</v>
      </c>
      <c r="D58" s="9" t="s">
        <v>312</v>
      </c>
      <c r="E58" s="26" t="s">
        <v>313</v>
      </c>
      <c r="F58" s="9" t="s">
        <v>55</v>
      </c>
      <c r="G58" s="26" t="s">
        <v>314</v>
      </c>
      <c r="H58" s="9" t="s">
        <v>315</v>
      </c>
      <c r="I58" s="123" t="s">
        <v>316</v>
      </c>
      <c r="J58" s="23" t="s">
        <v>316</v>
      </c>
      <c r="K58" s="9" t="s">
        <v>317</v>
      </c>
      <c r="L58" s="9" t="s">
        <v>318</v>
      </c>
      <c r="M58" s="2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33"/>
      <c r="BJ58" s="1">
        <v>0</v>
      </c>
      <c r="BK58" s="1">
        <v>1</v>
      </c>
      <c r="BL58" s="5">
        <f t="shared" si="0"/>
        <v>0</v>
      </c>
      <c r="BM58" s="1"/>
      <c r="BN58" s="1"/>
    </row>
    <row r="59" spans="1:66" ht="104.25" customHeight="1">
      <c r="A59" s="93"/>
      <c r="B59" s="98"/>
      <c r="C59" s="9" t="s">
        <v>170</v>
      </c>
      <c r="D59" s="26" t="s">
        <v>319</v>
      </c>
      <c r="E59" s="26" t="s">
        <v>320</v>
      </c>
      <c r="F59" s="26" t="s">
        <v>314</v>
      </c>
      <c r="G59" s="26" t="s">
        <v>317</v>
      </c>
      <c r="H59" s="9"/>
      <c r="I59" s="123" t="s">
        <v>316</v>
      </c>
      <c r="J59" s="23" t="s">
        <v>316</v>
      </c>
      <c r="K59" s="9"/>
      <c r="L59" s="9" t="s">
        <v>321</v>
      </c>
      <c r="M59" s="2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33"/>
      <c r="BJ59" s="1">
        <v>0</v>
      </c>
      <c r="BK59" s="1">
        <v>52</v>
      </c>
      <c r="BL59" s="5">
        <f t="shared" si="0"/>
        <v>0</v>
      </c>
      <c r="BM59" s="1"/>
      <c r="BN59" s="1"/>
    </row>
    <row r="60" spans="1:66" ht="113.25" customHeight="1">
      <c r="A60" s="93"/>
      <c r="B60" s="98"/>
      <c r="C60" s="9" t="s">
        <v>170</v>
      </c>
      <c r="D60" s="26" t="s">
        <v>322</v>
      </c>
      <c r="E60" s="26"/>
      <c r="F60" s="26" t="s">
        <v>314</v>
      </c>
      <c r="G60" s="9"/>
      <c r="H60" s="9"/>
      <c r="I60" s="123" t="s">
        <v>316</v>
      </c>
      <c r="J60" s="23" t="s">
        <v>316</v>
      </c>
      <c r="K60" s="9"/>
      <c r="L60" s="9" t="s">
        <v>321</v>
      </c>
      <c r="M60" s="2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33"/>
      <c r="BJ60" s="1">
        <v>0</v>
      </c>
      <c r="BK60" s="1">
        <v>52</v>
      </c>
      <c r="BL60" s="5">
        <f t="shared" si="0"/>
        <v>0</v>
      </c>
      <c r="BM60" s="1"/>
      <c r="BN60" s="1"/>
    </row>
    <row r="61" spans="1:66" ht="108.75" customHeight="1">
      <c r="A61" s="93"/>
      <c r="B61" s="98"/>
      <c r="C61" s="9" t="s">
        <v>170</v>
      </c>
      <c r="D61" s="26" t="s">
        <v>323</v>
      </c>
      <c r="E61" s="26"/>
      <c r="F61" s="26" t="s">
        <v>324</v>
      </c>
      <c r="G61" s="9"/>
      <c r="H61" s="9"/>
      <c r="I61" s="123" t="s">
        <v>316</v>
      </c>
      <c r="J61" s="23" t="s">
        <v>316</v>
      </c>
      <c r="K61" s="9"/>
      <c r="L61" s="9" t="s">
        <v>325</v>
      </c>
      <c r="M61" s="2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33"/>
      <c r="BJ61" s="1">
        <v>0</v>
      </c>
      <c r="BK61" s="1">
        <v>52</v>
      </c>
      <c r="BL61" s="5">
        <f t="shared" si="0"/>
        <v>0</v>
      </c>
      <c r="BM61" s="1"/>
      <c r="BN61" s="1"/>
    </row>
    <row r="62" spans="1:66" ht="94.5">
      <c r="A62" s="114" t="s">
        <v>326</v>
      </c>
      <c r="B62" s="97" t="s">
        <v>327</v>
      </c>
      <c r="C62" s="37" t="s">
        <v>328</v>
      </c>
      <c r="D62" s="54" t="s">
        <v>329</v>
      </c>
      <c r="E62" s="97" t="s">
        <v>330</v>
      </c>
      <c r="F62" s="97" t="s">
        <v>331</v>
      </c>
      <c r="G62" s="37" t="s">
        <v>332</v>
      </c>
      <c r="H62" s="37" t="s">
        <v>333</v>
      </c>
      <c r="I62" s="127" t="s">
        <v>334</v>
      </c>
      <c r="J62" s="127"/>
      <c r="K62" s="3"/>
      <c r="L62" s="3"/>
      <c r="M62" s="2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33"/>
      <c r="BJ62" s="1">
        <v>0</v>
      </c>
      <c r="BK62" s="1">
        <v>1</v>
      </c>
      <c r="BL62" s="5">
        <f t="shared" si="0"/>
        <v>0</v>
      </c>
      <c r="BM62" s="1"/>
      <c r="BN62" s="1"/>
    </row>
    <row r="63" spans="1:66" ht="94.5">
      <c r="A63" s="114"/>
      <c r="B63" s="97"/>
      <c r="C63" s="37" t="s">
        <v>328</v>
      </c>
      <c r="D63" s="54" t="s">
        <v>335</v>
      </c>
      <c r="E63" s="97"/>
      <c r="F63" s="97"/>
      <c r="G63" s="37" t="s">
        <v>336</v>
      </c>
      <c r="H63" s="27" t="s">
        <v>337</v>
      </c>
      <c r="I63" s="127" t="s">
        <v>334</v>
      </c>
      <c r="J63" s="2"/>
      <c r="K63" s="3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3"/>
      <c r="BJ63" s="3">
        <v>0</v>
      </c>
      <c r="BK63" s="3">
        <v>1</v>
      </c>
      <c r="BL63" s="5">
        <f t="shared" si="0"/>
        <v>0</v>
      </c>
      <c r="BM63" s="1"/>
      <c r="BN63" s="3"/>
    </row>
    <row r="64" spans="1:66" ht="78.75">
      <c r="A64" s="114"/>
      <c r="B64" s="97"/>
      <c r="C64" s="37" t="s">
        <v>328</v>
      </c>
      <c r="D64" s="54" t="s">
        <v>338</v>
      </c>
      <c r="E64" s="97"/>
      <c r="F64" s="97"/>
      <c r="G64" s="37" t="s">
        <v>339</v>
      </c>
      <c r="H64" s="27" t="s">
        <v>340</v>
      </c>
      <c r="I64" s="127" t="s">
        <v>334</v>
      </c>
      <c r="J64" s="2"/>
      <c r="K64" s="3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3"/>
      <c r="BJ64" s="3">
        <v>0</v>
      </c>
      <c r="BK64" s="3">
        <v>1</v>
      </c>
      <c r="BL64" s="5">
        <f t="shared" si="0"/>
        <v>0</v>
      </c>
      <c r="BM64" s="1"/>
      <c r="BN64" s="3"/>
    </row>
    <row r="65" spans="1:66" ht="172.5" customHeight="1">
      <c r="A65" s="114"/>
      <c r="B65" s="97"/>
      <c r="C65" s="37" t="s">
        <v>328</v>
      </c>
      <c r="D65" s="54" t="s">
        <v>341</v>
      </c>
      <c r="E65" s="97"/>
      <c r="F65" s="97"/>
      <c r="G65" s="37" t="s">
        <v>342</v>
      </c>
      <c r="H65" s="27" t="s">
        <v>343</v>
      </c>
      <c r="I65" s="127" t="s">
        <v>334</v>
      </c>
      <c r="J65" s="128"/>
      <c r="K65" s="3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3"/>
      <c r="BJ65" s="3">
        <v>0</v>
      </c>
      <c r="BK65" s="3">
        <v>1</v>
      </c>
      <c r="BL65" s="5">
        <f t="shared" si="0"/>
        <v>0</v>
      </c>
      <c r="BM65" s="1"/>
      <c r="BN65" s="3"/>
    </row>
    <row r="66" spans="1:66" ht="184.5" customHeight="1">
      <c r="A66" s="114"/>
      <c r="B66" s="97"/>
      <c r="C66" s="37"/>
      <c r="D66" s="28" t="s">
        <v>344</v>
      </c>
      <c r="E66" s="97"/>
      <c r="F66" s="27" t="s">
        <v>345</v>
      </c>
      <c r="G66" s="37" t="s">
        <v>346</v>
      </c>
      <c r="H66" s="55" t="s">
        <v>347</v>
      </c>
      <c r="I66" s="127" t="s">
        <v>334</v>
      </c>
      <c r="J66" s="2"/>
      <c r="K66" s="3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3"/>
      <c r="BJ66" s="3">
        <v>0</v>
      </c>
      <c r="BK66" s="3">
        <v>1</v>
      </c>
      <c r="BL66" s="5">
        <f t="shared" si="0"/>
        <v>0</v>
      </c>
      <c r="BM66" s="1"/>
      <c r="BN66" s="3"/>
    </row>
    <row r="67" spans="1:66" s="48" customFormat="1" ht="89.25">
      <c r="A67" s="113" t="s">
        <v>348</v>
      </c>
      <c r="B67" s="110" t="s">
        <v>349</v>
      </c>
      <c r="C67" s="88" t="s">
        <v>350</v>
      </c>
      <c r="D67" s="110" t="s">
        <v>317</v>
      </c>
      <c r="E67" s="88" t="s">
        <v>566</v>
      </c>
      <c r="F67" s="110" t="s">
        <v>351</v>
      </c>
      <c r="G67" s="88" t="s">
        <v>352</v>
      </c>
      <c r="H67" s="110" t="s">
        <v>353</v>
      </c>
      <c r="I67" s="113" t="s">
        <v>348</v>
      </c>
      <c r="J67" s="113" t="s">
        <v>354</v>
      </c>
      <c r="K67" s="88" t="s">
        <v>355</v>
      </c>
      <c r="L67" s="88" t="s">
        <v>356</v>
      </c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110" t="s">
        <v>357</v>
      </c>
      <c r="BJ67" s="130">
        <v>0</v>
      </c>
      <c r="BK67" s="130">
        <v>2</v>
      </c>
      <c r="BL67" s="40">
        <f t="shared" si="0"/>
        <v>0</v>
      </c>
      <c r="BM67" s="89">
        <f>ROUND(BL67*100,)</f>
        <v>0</v>
      </c>
      <c r="BN67" s="89" t="str">
        <f>IF(BM67&lt;=35,"BAJO",IF(BM67&lt;=79,"MEDIO",IF(BM67&gt;=80,"ALTO")))</f>
        <v>BAJO</v>
      </c>
    </row>
    <row r="68" spans="1:66" s="18" customFormat="1" ht="89.25">
      <c r="A68" s="113"/>
      <c r="B68" s="110" t="s">
        <v>349</v>
      </c>
      <c r="C68" s="88" t="s">
        <v>350</v>
      </c>
      <c r="D68" s="110" t="s">
        <v>317</v>
      </c>
      <c r="E68" s="111" t="s">
        <v>358</v>
      </c>
      <c r="F68" s="110" t="s">
        <v>359</v>
      </c>
      <c r="G68" s="88" t="s">
        <v>352</v>
      </c>
      <c r="H68" s="110" t="s">
        <v>360</v>
      </c>
      <c r="I68" s="113"/>
      <c r="J68" s="113"/>
      <c r="K68" s="88" t="s">
        <v>361</v>
      </c>
      <c r="L68" s="89" t="s">
        <v>246</v>
      </c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110" t="s">
        <v>362</v>
      </c>
      <c r="BJ68" s="89">
        <v>0</v>
      </c>
      <c r="BK68" s="89">
        <v>12</v>
      </c>
      <c r="BL68" s="40">
        <f t="shared" si="0"/>
        <v>0</v>
      </c>
      <c r="BM68" s="89">
        <f>ROUND(BL68*100,)</f>
        <v>0</v>
      </c>
      <c r="BN68" s="89" t="str">
        <f>IF(BM68&lt;=35,"BAJO",IF(BM68&lt;=79,"MEDIO",IF(BM68&gt;=80,"ALTO")))</f>
        <v>BAJO</v>
      </c>
    </row>
    <row r="69" spans="1:66" s="18" customFormat="1" ht="89.25">
      <c r="A69" s="113"/>
      <c r="B69" s="110" t="s">
        <v>349</v>
      </c>
      <c r="C69" s="88" t="s">
        <v>350</v>
      </c>
      <c r="D69" s="110" t="s">
        <v>317</v>
      </c>
      <c r="E69" s="111" t="s">
        <v>363</v>
      </c>
      <c r="F69" s="110" t="s">
        <v>364</v>
      </c>
      <c r="G69" s="88" t="s">
        <v>352</v>
      </c>
      <c r="H69" s="110" t="s">
        <v>365</v>
      </c>
      <c r="I69" s="113"/>
      <c r="J69" s="113"/>
      <c r="K69" s="88" t="s">
        <v>366</v>
      </c>
      <c r="L69" s="88" t="s">
        <v>367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110" t="s">
        <v>368</v>
      </c>
      <c r="BJ69" s="89">
        <v>0</v>
      </c>
      <c r="BK69" s="89">
        <v>2</v>
      </c>
      <c r="BL69" s="40">
        <f t="shared" si="0"/>
        <v>0</v>
      </c>
      <c r="BM69" s="89">
        <f>ROUND(BL69*100,)</f>
        <v>0</v>
      </c>
      <c r="BN69" s="89" t="str">
        <f>IF(BM69&lt;=35,"BAJO",IF(BM69&lt;=79,"MEDIO",IF(BM69&gt;=80,"ALTO")))</f>
        <v>BAJO</v>
      </c>
    </row>
    <row r="70" spans="1:66" s="18" customFormat="1" ht="89.25">
      <c r="A70" s="113"/>
      <c r="B70" s="110" t="s">
        <v>349</v>
      </c>
      <c r="C70" s="88" t="s">
        <v>350</v>
      </c>
      <c r="D70" s="110" t="s">
        <v>317</v>
      </c>
      <c r="E70" s="111" t="s">
        <v>358</v>
      </c>
      <c r="F70" s="110" t="s">
        <v>369</v>
      </c>
      <c r="G70" s="88" t="s">
        <v>352</v>
      </c>
      <c r="H70" s="110" t="s">
        <v>370</v>
      </c>
      <c r="I70" s="113"/>
      <c r="J70" s="113"/>
      <c r="K70" s="88" t="s">
        <v>361</v>
      </c>
      <c r="L70" s="89" t="s">
        <v>371</v>
      </c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110" t="s">
        <v>372</v>
      </c>
      <c r="BJ70" s="89">
        <v>0</v>
      </c>
      <c r="BK70" s="89">
        <v>1</v>
      </c>
      <c r="BL70" s="40">
        <f t="shared" si="0"/>
        <v>0</v>
      </c>
      <c r="BM70" s="89">
        <f>ROUND(BL70*100,)</f>
        <v>0</v>
      </c>
      <c r="BN70" s="89" t="str">
        <f>IF(BM70&lt;=35,"BAJO",IF(BM70&lt;=79,"MEDIO",IF(BM70&gt;=80,"ALTO")))</f>
        <v>BAJO</v>
      </c>
    </row>
    <row r="71" spans="1:66" s="18" customFormat="1" ht="47.25">
      <c r="A71" s="113"/>
      <c r="B71" s="110" t="s">
        <v>349</v>
      </c>
      <c r="C71" s="88" t="s">
        <v>350</v>
      </c>
      <c r="D71" s="110" t="s">
        <v>373</v>
      </c>
      <c r="E71" s="88" t="s">
        <v>358</v>
      </c>
      <c r="F71" s="110" t="s">
        <v>374</v>
      </c>
      <c r="G71" s="88" t="s">
        <v>352</v>
      </c>
      <c r="H71" s="110" t="s">
        <v>375</v>
      </c>
      <c r="I71" s="113"/>
      <c r="J71" s="113"/>
      <c r="K71" s="88" t="s">
        <v>361</v>
      </c>
      <c r="L71" s="89" t="s">
        <v>371</v>
      </c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110" t="s">
        <v>376</v>
      </c>
      <c r="BJ71" s="89">
        <v>0</v>
      </c>
      <c r="BK71" s="89">
        <v>1</v>
      </c>
      <c r="BL71" s="40">
        <f t="shared" si="0"/>
        <v>0</v>
      </c>
      <c r="BM71" s="89">
        <f>ROUND(BL71*100,)</f>
        <v>0</v>
      </c>
      <c r="BN71" s="89" t="str">
        <f>IF(BM71&lt;=35,"BAJO",IF(BM71&lt;=79,"MEDIO",IF(BM71&gt;=80,"ALTO")))</f>
        <v>BAJO</v>
      </c>
    </row>
    <row r="72" spans="1:66" ht="78.75" customHeight="1">
      <c r="A72" s="115" t="s">
        <v>377</v>
      </c>
      <c r="B72" s="25" t="s">
        <v>378</v>
      </c>
      <c r="C72" s="56" t="s">
        <v>379</v>
      </c>
      <c r="D72" s="56" t="s">
        <v>448</v>
      </c>
      <c r="E72" s="57" t="s">
        <v>449</v>
      </c>
      <c r="F72" s="57" t="s">
        <v>450</v>
      </c>
      <c r="G72" s="56" t="s">
        <v>380</v>
      </c>
      <c r="H72" s="57" t="s">
        <v>381</v>
      </c>
      <c r="I72" s="90" t="s">
        <v>80</v>
      </c>
      <c r="J72" s="2"/>
      <c r="K72" s="2"/>
      <c r="L72" s="56" t="s">
        <v>382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3" t="s">
        <v>383</v>
      </c>
      <c r="BJ72" s="58">
        <v>0</v>
      </c>
      <c r="BK72" s="5">
        <v>12</v>
      </c>
      <c r="BL72" s="5">
        <f t="shared" si="0"/>
        <v>0</v>
      </c>
      <c r="BM72" s="1">
        <f t="shared" ref="BM72:BM105" si="15">ROUND(BL72*100,)</f>
        <v>0</v>
      </c>
      <c r="BN72" s="1" t="str">
        <f t="shared" ref="BN72:BN105" si="16">IF(BM72&lt;=35,"BAJO",IF(BM72&lt;=79,"MEDIO",IF(BM72&gt;=80,"ALTO")))</f>
        <v>BAJO</v>
      </c>
    </row>
    <row r="73" spans="1:66" ht="94.5">
      <c r="A73" s="116"/>
      <c r="B73" s="15" t="s">
        <v>378</v>
      </c>
      <c r="C73" s="59" t="s">
        <v>387</v>
      </c>
      <c r="D73" s="59" t="s">
        <v>388</v>
      </c>
      <c r="E73" s="60" t="s">
        <v>389</v>
      </c>
      <c r="F73" s="61" t="s">
        <v>390</v>
      </c>
      <c r="G73" s="56" t="s">
        <v>384</v>
      </c>
      <c r="H73" s="56" t="s">
        <v>385</v>
      </c>
      <c r="I73" s="90" t="s">
        <v>386</v>
      </c>
      <c r="J73" s="2"/>
      <c r="K73" s="2"/>
      <c r="L73" s="56" t="s">
        <v>382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3" t="s">
        <v>383</v>
      </c>
      <c r="BJ73" s="58">
        <v>0</v>
      </c>
      <c r="BK73" s="5">
        <v>12</v>
      </c>
      <c r="BL73" s="5">
        <f t="shared" ref="BL73:BL105" si="17">BJ73/BK73</f>
        <v>0</v>
      </c>
      <c r="BM73" s="1">
        <f t="shared" si="15"/>
        <v>0</v>
      </c>
      <c r="BN73" s="1" t="str">
        <f t="shared" si="16"/>
        <v>BAJO</v>
      </c>
    </row>
    <row r="74" spans="1:66" ht="47.25">
      <c r="A74" s="116"/>
      <c r="B74" s="92" t="s">
        <v>378</v>
      </c>
      <c r="C74" s="94" t="s">
        <v>379</v>
      </c>
      <c r="D74" s="94" t="s">
        <v>451</v>
      </c>
      <c r="E74" s="93" t="s">
        <v>391</v>
      </c>
      <c r="F74" s="93" t="s">
        <v>452</v>
      </c>
      <c r="G74" s="61" t="s">
        <v>456</v>
      </c>
      <c r="H74" s="93" t="s">
        <v>392</v>
      </c>
      <c r="I74" s="93" t="s">
        <v>393</v>
      </c>
      <c r="J74" s="2"/>
      <c r="K74" s="2"/>
      <c r="L74" s="93" t="s">
        <v>394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3" t="s">
        <v>383</v>
      </c>
      <c r="BJ74" s="58">
        <v>0</v>
      </c>
      <c r="BK74" s="5">
        <v>12</v>
      </c>
      <c r="BL74" s="5">
        <f t="shared" si="17"/>
        <v>0</v>
      </c>
      <c r="BM74" s="1">
        <f t="shared" si="15"/>
        <v>0</v>
      </c>
      <c r="BN74" s="1" t="str">
        <f t="shared" si="16"/>
        <v>BAJO</v>
      </c>
    </row>
    <row r="75" spans="1:66" ht="57.75" customHeight="1">
      <c r="A75" s="116"/>
      <c r="B75" s="92"/>
      <c r="C75" s="94"/>
      <c r="D75" s="94"/>
      <c r="E75" s="93"/>
      <c r="F75" s="93"/>
      <c r="G75" s="61" t="s">
        <v>455</v>
      </c>
      <c r="H75" s="93"/>
      <c r="I75" s="93"/>
      <c r="J75" s="2"/>
      <c r="K75" s="2"/>
      <c r="L75" s="93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3" t="s">
        <v>383</v>
      </c>
      <c r="BJ75" s="58">
        <v>0</v>
      </c>
      <c r="BK75" s="5">
        <v>1</v>
      </c>
      <c r="BL75" s="5">
        <f t="shared" si="17"/>
        <v>0</v>
      </c>
      <c r="BM75" s="1">
        <f t="shared" si="15"/>
        <v>0</v>
      </c>
      <c r="BN75" s="1" t="str">
        <f t="shared" si="16"/>
        <v>BAJO</v>
      </c>
    </row>
    <row r="76" spans="1:66" ht="47.25">
      <c r="A76" s="116"/>
      <c r="B76" s="92"/>
      <c r="C76" s="94"/>
      <c r="D76" s="94"/>
      <c r="E76" s="93"/>
      <c r="F76" s="93"/>
      <c r="G76" s="60" t="s">
        <v>454</v>
      </c>
      <c r="H76" s="93"/>
      <c r="I76" s="93"/>
      <c r="J76" s="2"/>
      <c r="K76" s="2"/>
      <c r="L76" s="93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3" t="s">
        <v>383</v>
      </c>
      <c r="BJ76" s="58">
        <v>0</v>
      </c>
      <c r="BK76" s="5">
        <v>1</v>
      </c>
      <c r="BL76" s="5">
        <f t="shared" si="17"/>
        <v>0</v>
      </c>
      <c r="BM76" s="1">
        <f t="shared" si="15"/>
        <v>0</v>
      </c>
      <c r="BN76" s="1" t="str">
        <f t="shared" si="16"/>
        <v>BAJO</v>
      </c>
    </row>
    <row r="77" spans="1:66" ht="47.25">
      <c r="A77" s="116"/>
      <c r="B77" s="92"/>
      <c r="C77" s="94"/>
      <c r="D77" s="94"/>
      <c r="E77" s="93"/>
      <c r="F77" s="93"/>
      <c r="G77" s="60" t="s">
        <v>453</v>
      </c>
      <c r="H77" s="93"/>
      <c r="I77" s="93"/>
      <c r="J77" s="2"/>
      <c r="K77" s="2"/>
      <c r="L77" s="93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3" t="s">
        <v>383</v>
      </c>
      <c r="BJ77" s="58">
        <v>0</v>
      </c>
      <c r="BK77" s="5">
        <v>1</v>
      </c>
      <c r="BL77" s="5">
        <f t="shared" si="17"/>
        <v>0</v>
      </c>
      <c r="BM77" s="1">
        <f t="shared" si="15"/>
        <v>0</v>
      </c>
      <c r="BN77" s="1" t="str">
        <f t="shared" si="16"/>
        <v>BAJO</v>
      </c>
    </row>
    <row r="78" spans="1:66" ht="94.5">
      <c r="A78" s="116"/>
      <c r="B78" s="92" t="s">
        <v>378</v>
      </c>
      <c r="C78" s="94" t="s">
        <v>379</v>
      </c>
      <c r="D78" s="94" t="s">
        <v>457</v>
      </c>
      <c r="E78" s="93" t="s">
        <v>395</v>
      </c>
      <c r="F78" s="93" t="s">
        <v>396</v>
      </c>
      <c r="G78" s="61" t="s">
        <v>397</v>
      </c>
      <c r="H78" s="25" t="s">
        <v>398</v>
      </c>
      <c r="I78" s="61" t="s">
        <v>399</v>
      </c>
      <c r="J78" s="2"/>
      <c r="K78" s="2"/>
      <c r="L78" s="56" t="s">
        <v>246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91" t="s">
        <v>400</v>
      </c>
      <c r="BJ78" s="87">
        <v>0</v>
      </c>
      <c r="BK78" s="86">
        <v>1</v>
      </c>
      <c r="BL78" s="5">
        <f t="shared" si="17"/>
        <v>0</v>
      </c>
      <c r="BM78" s="1">
        <f t="shared" si="15"/>
        <v>0</v>
      </c>
      <c r="BN78" s="1" t="str">
        <f t="shared" si="16"/>
        <v>BAJO</v>
      </c>
    </row>
    <row r="79" spans="1:66" ht="63">
      <c r="A79" s="116"/>
      <c r="B79" s="92"/>
      <c r="C79" s="94"/>
      <c r="D79" s="94"/>
      <c r="E79" s="93"/>
      <c r="F79" s="93"/>
      <c r="G79" s="61" t="s">
        <v>401</v>
      </c>
      <c r="H79" s="92" t="s">
        <v>402</v>
      </c>
      <c r="I79" s="92" t="s">
        <v>403</v>
      </c>
      <c r="J79" s="2"/>
      <c r="K79" s="2"/>
      <c r="L79" s="93" t="s">
        <v>382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91"/>
      <c r="BJ79" s="87"/>
      <c r="BK79" s="86">
        <v>1</v>
      </c>
      <c r="BL79" s="5">
        <f>BJ79/BK79</f>
        <v>0</v>
      </c>
      <c r="BM79" s="1">
        <f t="shared" si="15"/>
        <v>0</v>
      </c>
      <c r="BN79" s="1" t="str">
        <f t="shared" si="16"/>
        <v>BAJO</v>
      </c>
    </row>
    <row r="80" spans="1:66" ht="47.25">
      <c r="A80" s="116"/>
      <c r="B80" s="92"/>
      <c r="C80" s="94"/>
      <c r="D80" s="94"/>
      <c r="E80" s="93"/>
      <c r="F80" s="93"/>
      <c r="G80" s="61" t="s">
        <v>404</v>
      </c>
      <c r="H80" s="92"/>
      <c r="I80" s="92"/>
      <c r="J80" s="2"/>
      <c r="K80" s="2"/>
      <c r="L80" s="93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91"/>
      <c r="BJ80" s="87"/>
      <c r="BK80" s="86">
        <v>1</v>
      </c>
      <c r="BL80" s="5">
        <f t="shared" si="17"/>
        <v>0</v>
      </c>
      <c r="BM80" s="1">
        <f t="shared" si="15"/>
        <v>0</v>
      </c>
      <c r="BN80" s="1" t="str">
        <f t="shared" si="16"/>
        <v>BAJO</v>
      </c>
    </row>
    <row r="81" spans="1:66" ht="63">
      <c r="A81" s="116"/>
      <c r="B81" s="92"/>
      <c r="C81" s="94"/>
      <c r="D81" s="94"/>
      <c r="E81" s="93"/>
      <c r="F81" s="93"/>
      <c r="G81" s="61" t="s">
        <v>405</v>
      </c>
      <c r="H81" s="92"/>
      <c r="I81" s="92"/>
      <c r="J81" s="2"/>
      <c r="K81" s="2"/>
      <c r="L81" s="93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91"/>
      <c r="BJ81" s="87"/>
      <c r="BK81" s="86">
        <v>1</v>
      </c>
      <c r="BL81" s="5">
        <f t="shared" si="17"/>
        <v>0</v>
      </c>
      <c r="BM81" s="1">
        <f t="shared" si="15"/>
        <v>0</v>
      </c>
      <c r="BN81" s="1" t="str">
        <f t="shared" si="16"/>
        <v>BAJO</v>
      </c>
    </row>
    <row r="82" spans="1:66" ht="110.25" customHeight="1">
      <c r="A82" s="116"/>
      <c r="B82" s="15" t="s">
        <v>378</v>
      </c>
      <c r="C82" s="62" t="s">
        <v>203</v>
      </c>
      <c r="D82" s="63" t="s">
        <v>465</v>
      </c>
      <c r="E82" s="64" t="s">
        <v>238</v>
      </c>
      <c r="F82" s="65" t="s">
        <v>466</v>
      </c>
      <c r="G82" s="52" t="s">
        <v>467</v>
      </c>
      <c r="H82" s="52" t="s">
        <v>468</v>
      </c>
      <c r="I82" s="51" t="s">
        <v>469</v>
      </c>
      <c r="J82" s="51"/>
      <c r="K82" s="2"/>
      <c r="L82" s="51" t="s">
        <v>246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3"/>
      <c r="BJ82" s="4"/>
      <c r="BK82" s="5"/>
      <c r="BL82" s="5"/>
      <c r="BM82" s="1"/>
      <c r="BN82" s="1"/>
    </row>
    <row r="83" spans="1:66" ht="31.5">
      <c r="A83" s="116"/>
      <c r="B83" s="92" t="s">
        <v>378</v>
      </c>
      <c r="C83" s="94" t="s">
        <v>406</v>
      </c>
      <c r="D83" s="94" t="s">
        <v>407</v>
      </c>
      <c r="E83" s="93" t="s">
        <v>408</v>
      </c>
      <c r="F83" s="61" t="s">
        <v>409</v>
      </c>
      <c r="G83" s="95" t="s">
        <v>410</v>
      </c>
      <c r="H83" s="93" t="s">
        <v>411</v>
      </c>
      <c r="I83" s="93" t="s">
        <v>403</v>
      </c>
      <c r="J83" s="2"/>
      <c r="K83" s="2"/>
      <c r="L83" s="93" t="s">
        <v>382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3" t="s">
        <v>238</v>
      </c>
      <c r="BJ83" s="41">
        <v>0</v>
      </c>
      <c r="BK83" s="5">
        <v>1</v>
      </c>
      <c r="BL83" s="5">
        <f t="shared" si="17"/>
        <v>0</v>
      </c>
      <c r="BM83" s="1">
        <f t="shared" si="15"/>
        <v>0</v>
      </c>
      <c r="BN83" s="1" t="str">
        <f t="shared" si="16"/>
        <v>BAJO</v>
      </c>
    </row>
    <row r="84" spans="1:66" ht="94.5">
      <c r="A84" s="116"/>
      <c r="B84" s="92"/>
      <c r="C84" s="94"/>
      <c r="D84" s="94"/>
      <c r="E84" s="93"/>
      <c r="F84" s="61" t="s">
        <v>412</v>
      </c>
      <c r="G84" s="95"/>
      <c r="H84" s="93"/>
      <c r="I84" s="93"/>
      <c r="J84" s="2"/>
      <c r="K84" s="2"/>
      <c r="L84" s="93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3" t="s">
        <v>238</v>
      </c>
      <c r="BJ84" s="41">
        <v>0</v>
      </c>
      <c r="BK84" s="5">
        <v>1</v>
      </c>
      <c r="BL84" s="5">
        <f t="shared" si="17"/>
        <v>0</v>
      </c>
      <c r="BM84" s="1">
        <f t="shared" si="15"/>
        <v>0</v>
      </c>
      <c r="BN84" s="1" t="str">
        <f t="shared" si="16"/>
        <v>BAJO</v>
      </c>
    </row>
    <row r="85" spans="1:66" ht="63">
      <c r="A85" s="116"/>
      <c r="B85" s="92" t="s">
        <v>378</v>
      </c>
      <c r="C85" s="94" t="s">
        <v>413</v>
      </c>
      <c r="D85" s="94" t="s">
        <v>415</v>
      </c>
      <c r="E85" s="93" t="s">
        <v>416</v>
      </c>
      <c r="F85" s="61" t="s">
        <v>417</v>
      </c>
      <c r="G85" s="61" t="s">
        <v>418</v>
      </c>
      <c r="H85" s="25" t="s">
        <v>414</v>
      </c>
      <c r="I85" s="92" t="s">
        <v>403</v>
      </c>
      <c r="J85" s="2"/>
      <c r="K85" s="2"/>
      <c r="L85" s="93" t="s">
        <v>382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3" t="s">
        <v>238</v>
      </c>
      <c r="BJ85" s="41">
        <v>0</v>
      </c>
      <c r="BK85" s="5">
        <v>1</v>
      </c>
      <c r="BL85" s="5">
        <f t="shared" si="17"/>
        <v>0</v>
      </c>
      <c r="BM85" s="1">
        <f t="shared" si="15"/>
        <v>0</v>
      </c>
      <c r="BN85" s="1" t="str">
        <f t="shared" si="16"/>
        <v>BAJO</v>
      </c>
    </row>
    <row r="86" spans="1:66" ht="45.75" customHeight="1">
      <c r="A86" s="116"/>
      <c r="B86" s="92"/>
      <c r="C86" s="94"/>
      <c r="D86" s="94"/>
      <c r="E86" s="93"/>
      <c r="F86" s="61" t="s">
        <v>419</v>
      </c>
      <c r="G86" s="61" t="s">
        <v>420</v>
      </c>
      <c r="H86" s="25" t="s">
        <v>421</v>
      </c>
      <c r="I86" s="92"/>
      <c r="J86" s="2"/>
      <c r="K86" s="2"/>
      <c r="L86" s="93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3" t="s">
        <v>238</v>
      </c>
      <c r="BJ86" s="41">
        <v>0</v>
      </c>
      <c r="BK86" s="5">
        <v>1</v>
      </c>
      <c r="BL86" s="5">
        <f t="shared" si="17"/>
        <v>0</v>
      </c>
      <c r="BM86" s="1">
        <f t="shared" si="15"/>
        <v>0</v>
      </c>
      <c r="BN86" s="1" t="str">
        <f t="shared" si="16"/>
        <v>BAJO</v>
      </c>
    </row>
    <row r="87" spans="1:66">
      <c r="A87" s="116"/>
      <c r="B87" s="92" t="s">
        <v>378</v>
      </c>
      <c r="C87" s="94" t="s">
        <v>413</v>
      </c>
      <c r="D87" s="94" t="s">
        <v>422</v>
      </c>
      <c r="E87" s="93" t="s">
        <v>423</v>
      </c>
      <c r="F87" s="92" t="s">
        <v>424</v>
      </c>
      <c r="G87" s="61" t="s">
        <v>425</v>
      </c>
      <c r="H87" s="25" t="s">
        <v>426</v>
      </c>
      <c r="I87" s="92" t="s">
        <v>80</v>
      </c>
      <c r="J87" s="2"/>
      <c r="K87" s="2"/>
      <c r="L87" s="93" t="s">
        <v>382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25" t="s">
        <v>238</v>
      </c>
      <c r="BJ87" s="39">
        <v>0</v>
      </c>
      <c r="BK87" s="40">
        <v>1</v>
      </c>
      <c r="BL87" s="5">
        <f t="shared" si="17"/>
        <v>0</v>
      </c>
      <c r="BM87" s="1">
        <f t="shared" si="15"/>
        <v>0</v>
      </c>
      <c r="BN87" s="1" t="str">
        <f t="shared" si="16"/>
        <v>BAJO</v>
      </c>
    </row>
    <row r="88" spans="1:66" ht="58.5" customHeight="1">
      <c r="A88" s="116"/>
      <c r="B88" s="92"/>
      <c r="C88" s="94"/>
      <c r="D88" s="94"/>
      <c r="E88" s="93"/>
      <c r="F88" s="92"/>
      <c r="G88" s="61" t="s">
        <v>427</v>
      </c>
      <c r="H88" s="25" t="s">
        <v>428</v>
      </c>
      <c r="I88" s="92"/>
      <c r="J88" s="2"/>
      <c r="K88" s="2"/>
      <c r="L88" s="93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25" t="s">
        <v>238</v>
      </c>
      <c r="BJ88" s="39">
        <v>0</v>
      </c>
      <c r="BK88" s="40">
        <v>1</v>
      </c>
      <c r="BL88" s="5">
        <f t="shared" si="17"/>
        <v>0</v>
      </c>
      <c r="BM88" s="1">
        <f t="shared" si="15"/>
        <v>0</v>
      </c>
      <c r="BN88" s="1" t="str">
        <f t="shared" si="16"/>
        <v>BAJO</v>
      </c>
    </row>
    <row r="89" spans="1:66" ht="109.5" customHeight="1">
      <c r="A89" s="116"/>
      <c r="B89" s="15" t="s">
        <v>378</v>
      </c>
      <c r="C89" s="62" t="s">
        <v>413</v>
      </c>
      <c r="D89" s="62" t="s">
        <v>429</v>
      </c>
      <c r="E89" s="25" t="s">
        <v>430</v>
      </c>
      <c r="F89" s="56" t="s">
        <v>424</v>
      </c>
      <c r="G89" s="61" t="s">
        <v>431</v>
      </c>
      <c r="H89" s="25" t="s">
        <v>432</v>
      </c>
      <c r="I89" s="89" t="s">
        <v>403</v>
      </c>
      <c r="J89" s="2"/>
      <c r="K89" s="2"/>
      <c r="L89" s="25" t="s">
        <v>382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25" t="s">
        <v>238</v>
      </c>
      <c r="BJ89" s="39">
        <v>0</v>
      </c>
      <c r="BK89" s="40">
        <v>1</v>
      </c>
      <c r="BL89" s="5">
        <f t="shared" si="17"/>
        <v>0</v>
      </c>
      <c r="BM89" s="1">
        <f t="shared" si="15"/>
        <v>0</v>
      </c>
      <c r="BN89" s="1" t="str">
        <f t="shared" si="16"/>
        <v>BAJO</v>
      </c>
    </row>
    <row r="90" spans="1:66" ht="60">
      <c r="A90" s="116"/>
      <c r="B90" s="66" t="s">
        <v>378</v>
      </c>
      <c r="C90" s="67" t="s">
        <v>433</v>
      </c>
      <c r="D90" s="67" t="s">
        <v>434</v>
      </c>
      <c r="E90" s="68" t="s">
        <v>238</v>
      </c>
      <c r="F90" s="68" t="s">
        <v>435</v>
      </c>
      <c r="G90" s="68">
        <v>1</v>
      </c>
      <c r="H90" s="69" t="s">
        <v>436</v>
      </c>
      <c r="I90" s="70" t="s">
        <v>403</v>
      </c>
      <c r="J90" s="42"/>
      <c r="K90" s="2"/>
      <c r="L90" s="25" t="s">
        <v>382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25" t="s">
        <v>238</v>
      </c>
      <c r="BJ90" s="3"/>
      <c r="BK90" s="40">
        <v>1</v>
      </c>
      <c r="BL90" s="5">
        <f t="shared" si="17"/>
        <v>0</v>
      </c>
      <c r="BM90" s="1">
        <f t="shared" si="15"/>
        <v>0</v>
      </c>
      <c r="BN90" s="1" t="str">
        <f t="shared" si="16"/>
        <v>BAJO</v>
      </c>
    </row>
    <row r="91" spans="1:66" ht="90">
      <c r="A91" s="116"/>
      <c r="B91" s="71" t="s">
        <v>458</v>
      </c>
      <c r="C91" s="52" t="s">
        <v>379</v>
      </c>
      <c r="D91" s="52" t="s">
        <v>459</v>
      </c>
      <c r="E91" s="71" t="s">
        <v>460</v>
      </c>
      <c r="F91" s="71" t="s">
        <v>461</v>
      </c>
      <c r="G91" s="52" t="s">
        <v>462</v>
      </c>
      <c r="H91" s="71" t="s">
        <v>463</v>
      </c>
      <c r="I91" s="51" t="s">
        <v>464</v>
      </c>
      <c r="J91" s="51"/>
      <c r="K91" s="3"/>
      <c r="L91" s="51" t="s">
        <v>246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3"/>
      <c r="BJ91" s="72">
        <v>0</v>
      </c>
      <c r="BK91" s="73">
        <v>12</v>
      </c>
      <c r="BL91" s="5">
        <f t="shared" si="17"/>
        <v>0</v>
      </c>
      <c r="BM91" s="1">
        <f t="shared" si="15"/>
        <v>0</v>
      </c>
      <c r="BN91" s="1" t="str">
        <f t="shared" si="16"/>
        <v>BAJO</v>
      </c>
    </row>
    <row r="92" spans="1:66" ht="135">
      <c r="A92" s="116"/>
      <c r="B92" s="74" t="s">
        <v>378</v>
      </c>
      <c r="C92" s="109" t="s">
        <v>470</v>
      </c>
      <c r="D92" s="63" t="s">
        <v>471</v>
      </c>
      <c r="E92" s="64" t="s">
        <v>238</v>
      </c>
      <c r="F92" s="65" t="s">
        <v>472</v>
      </c>
      <c r="G92" s="52" t="s">
        <v>473</v>
      </c>
      <c r="H92" s="52" t="s">
        <v>474</v>
      </c>
      <c r="I92" s="51" t="s">
        <v>469</v>
      </c>
      <c r="J92" s="51"/>
      <c r="K92" s="3"/>
      <c r="L92" s="51" t="s">
        <v>246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3"/>
      <c r="BJ92" s="72">
        <v>0</v>
      </c>
      <c r="BK92" s="73">
        <v>12</v>
      </c>
      <c r="BL92" s="5">
        <f t="shared" si="17"/>
        <v>0</v>
      </c>
      <c r="BM92" s="1">
        <f t="shared" si="15"/>
        <v>0</v>
      </c>
      <c r="BN92" s="1" t="str">
        <f t="shared" si="16"/>
        <v>BAJO</v>
      </c>
    </row>
    <row r="93" spans="1:66" ht="75">
      <c r="A93" s="116"/>
      <c r="B93" s="74" t="s">
        <v>378</v>
      </c>
      <c r="C93" s="109"/>
      <c r="D93" s="63" t="s">
        <v>465</v>
      </c>
      <c r="E93" s="64" t="s">
        <v>238</v>
      </c>
      <c r="F93" s="65" t="s">
        <v>466</v>
      </c>
      <c r="G93" s="52" t="s">
        <v>467</v>
      </c>
      <c r="H93" s="52" t="s">
        <v>468</v>
      </c>
      <c r="I93" s="51" t="s">
        <v>469</v>
      </c>
      <c r="J93" s="51"/>
      <c r="K93" s="3"/>
      <c r="L93" s="51" t="s">
        <v>246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3"/>
      <c r="BJ93" s="72">
        <v>0</v>
      </c>
      <c r="BK93" s="73">
        <v>12</v>
      </c>
      <c r="BL93" s="5">
        <f t="shared" si="17"/>
        <v>0</v>
      </c>
      <c r="BM93" s="1">
        <f t="shared" si="15"/>
        <v>0</v>
      </c>
      <c r="BN93" s="1" t="str">
        <f t="shared" si="16"/>
        <v>BAJO</v>
      </c>
    </row>
    <row r="94" spans="1:66" ht="60">
      <c r="A94" s="116"/>
      <c r="B94" s="74" t="s">
        <v>378</v>
      </c>
      <c r="C94" s="109"/>
      <c r="D94" s="75" t="s">
        <v>475</v>
      </c>
      <c r="E94" s="65" t="s">
        <v>476</v>
      </c>
      <c r="F94" s="65" t="s">
        <v>477</v>
      </c>
      <c r="G94" s="65" t="s">
        <v>478</v>
      </c>
      <c r="H94" s="76" t="s">
        <v>479</v>
      </c>
      <c r="I94" s="129" t="s">
        <v>469</v>
      </c>
      <c r="J94" s="51"/>
      <c r="K94" s="3"/>
      <c r="L94" s="51" t="s">
        <v>246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3"/>
      <c r="BJ94" s="72">
        <v>0</v>
      </c>
      <c r="BK94" s="73">
        <v>12</v>
      </c>
      <c r="BL94" s="5">
        <f t="shared" si="17"/>
        <v>0</v>
      </c>
      <c r="BM94" s="1">
        <f t="shared" si="15"/>
        <v>0</v>
      </c>
      <c r="BN94" s="1" t="str">
        <f t="shared" si="16"/>
        <v>BAJO</v>
      </c>
    </row>
    <row r="95" spans="1:66" ht="60.75" customHeight="1">
      <c r="A95" s="116"/>
      <c r="B95" s="74" t="s">
        <v>378</v>
      </c>
      <c r="C95" s="109"/>
      <c r="D95" s="75" t="s">
        <v>480</v>
      </c>
      <c r="E95" s="52" t="s">
        <v>481</v>
      </c>
      <c r="F95" s="65" t="s">
        <v>482</v>
      </c>
      <c r="G95" s="65" t="s">
        <v>483</v>
      </c>
      <c r="H95" s="76" t="s">
        <v>484</v>
      </c>
      <c r="I95" s="129" t="s">
        <v>469</v>
      </c>
      <c r="J95" s="51"/>
      <c r="K95" s="3"/>
      <c r="L95" s="52" t="s">
        <v>246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3"/>
      <c r="BJ95" s="72">
        <v>0</v>
      </c>
      <c r="BK95" s="73">
        <v>12</v>
      </c>
      <c r="BL95" s="5">
        <f t="shared" si="17"/>
        <v>0</v>
      </c>
      <c r="BM95" s="1">
        <f t="shared" si="15"/>
        <v>0</v>
      </c>
      <c r="BN95" s="1" t="str">
        <f t="shared" si="16"/>
        <v>BAJO</v>
      </c>
    </row>
    <row r="96" spans="1:66" ht="75.75" customHeight="1">
      <c r="A96" s="116"/>
      <c r="B96" s="77" t="s">
        <v>378</v>
      </c>
      <c r="C96" s="109" t="s">
        <v>379</v>
      </c>
      <c r="D96" s="63" t="s">
        <v>485</v>
      </c>
      <c r="E96" s="52" t="s">
        <v>486</v>
      </c>
      <c r="F96" s="64" t="s">
        <v>487</v>
      </c>
      <c r="G96" s="65" t="s">
        <v>488</v>
      </c>
      <c r="H96" s="78" t="s">
        <v>489</v>
      </c>
      <c r="I96" s="129" t="s">
        <v>490</v>
      </c>
      <c r="J96" s="51"/>
      <c r="K96" s="3"/>
      <c r="L96" s="51" t="s">
        <v>246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3"/>
      <c r="BJ96" s="72">
        <v>0</v>
      </c>
      <c r="BK96" s="73">
        <v>12</v>
      </c>
      <c r="BL96" s="5">
        <f t="shared" si="17"/>
        <v>0</v>
      </c>
      <c r="BM96" s="1">
        <f t="shared" si="15"/>
        <v>0</v>
      </c>
      <c r="BN96" s="1" t="str">
        <f t="shared" si="16"/>
        <v>BAJO</v>
      </c>
    </row>
    <row r="97" spans="1:66" ht="75.75" customHeight="1">
      <c r="A97" s="116"/>
      <c r="B97" s="77"/>
      <c r="C97" s="109"/>
      <c r="D97" s="63" t="s">
        <v>491</v>
      </c>
      <c r="E97" s="52" t="s">
        <v>492</v>
      </c>
      <c r="F97" s="64" t="s">
        <v>493</v>
      </c>
      <c r="G97" s="65" t="s">
        <v>494</v>
      </c>
      <c r="H97" s="78" t="s">
        <v>495</v>
      </c>
      <c r="I97" s="129" t="s">
        <v>496</v>
      </c>
      <c r="J97" s="51"/>
      <c r="K97" s="3"/>
      <c r="L97" s="52" t="s">
        <v>246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3"/>
      <c r="BJ97" s="72">
        <v>0</v>
      </c>
      <c r="BK97" s="73">
        <v>12</v>
      </c>
      <c r="BL97" s="5">
        <f t="shared" si="17"/>
        <v>0</v>
      </c>
      <c r="BM97" s="1">
        <f t="shared" si="15"/>
        <v>0</v>
      </c>
      <c r="BN97" s="1" t="str">
        <f t="shared" si="16"/>
        <v>BAJO</v>
      </c>
    </row>
    <row r="98" spans="1:66" ht="75">
      <c r="A98" s="116"/>
      <c r="B98" s="77"/>
      <c r="C98" s="109"/>
      <c r="D98" s="63" t="s">
        <v>497</v>
      </c>
      <c r="E98" s="52" t="s">
        <v>498</v>
      </c>
      <c r="F98" s="64" t="s">
        <v>499</v>
      </c>
      <c r="G98" s="65" t="s">
        <v>500</v>
      </c>
      <c r="H98" s="76" t="s">
        <v>501</v>
      </c>
      <c r="I98" s="129" t="s">
        <v>469</v>
      </c>
      <c r="J98" s="51"/>
      <c r="K98" s="3"/>
      <c r="L98" s="52" t="s">
        <v>246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3"/>
      <c r="BJ98" s="72">
        <v>0</v>
      </c>
      <c r="BK98" s="73">
        <v>12</v>
      </c>
      <c r="BL98" s="5">
        <f t="shared" si="17"/>
        <v>0</v>
      </c>
      <c r="BM98" s="1">
        <f t="shared" si="15"/>
        <v>0</v>
      </c>
      <c r="BN98" s="1" t="str">
        <f t="shared" si="16"/>
        <v>BAJO</v>
      </c>
    </row>
    <row r="99" spans="1:66" ht="75.75" customHeight="1">
      <c r="A99" s="116"/>
      <c r="B99" s="77" t="s">
        <v>378</v>
      </c>
      <c r="C99" s="63" t="s">
        <v>387</v>
      </c>
      <c r="D99" s="63" t="s">
        <v>502</v>
      </c>
      <c r="E99" s="52" t="s">
        <v>503</v>
      </c>
      <c r="F99" s="64" t="s">
        <v>504</v>
      </c>
      <c r="G99" s="65" t="s">
        <v>505</v>
      </c>
      <c r="H99" s="76" t="s">
        <v>398</v>
      </c>
      <c r="I99" s="129" t="s">
        <v>399</v>
      </c>
      <c r="J99" s="51"/>
      <c r="K99" s="3"/>
      <c r="L99" s="52" t="s">
        <v>246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3"/>
      <c r="BJ99" s="72">
        <v>0</v>
      </c>
      <c r="BK99" s="73">
        <v>12</v>
      </c>
      <c r="BL99" s="5">
        <f t="shared" si="17"/>
        <v>0</v>
      </c>
      <c r="BM99" s="1">
        <f t="shared" si="15"/>
        <v>0</v>
      </c>
      <c r="BN99" s="1" t="str">
        <f t="shared" si="16"/>
        <v>BAJO</v>
      </c>
    </row>
    <row r="100" spans="1:66" ht="90">
      <c r="A100" s="116"/>
      <c r="B100" s="77" t="s">
        <v>378</v>
      </c>
      <c r="C100" s="75" t="s">
        <v>433</v>
      </c>
      <c r="D100" s="75" t="s">
        <v>506</v>
      </c>
      <c r="E100" s="65" t="s">
        <v>507</v>
      </c>
      <c r="F100" s="65" t="s">
        <v>508</v>
      </c>
      <c r="G100" s="65" t="s">
        <v>509</v>
      </c>
      <c r="H100" s="78" t="s">
        <v>510</v>
      </c>
      <c r="I100" s="129" t="s">
        <v>511</v>
      </c>
      <c r="J100" s="51"/>
      <c r="K100" s="3"/>
      <c r="L100" s="51" t="s">
        <v>512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3"/>
      <c r="BJ100" s="79">
        <v>0</v>
      </c>
      <c r="BK100" s="73">
        <v>12</v>
      </c>
      <c r="BL100" s="5">
        <f t="shared" si="17"/>
        <v>0</v>
      </c>
      <c r="BM100" s="1">
        <f t="shared" si="15"/>
        <v>0</v>
      </c>
      <c r="BN100" s="1" t="str">
        <f t="shared" si="16"/>
        <v>BAJO</v>
      </c>
    </row>
    <row r="101" spans="1:66" ht="60">
      <c r="A101" s="116"/>
      <c r="B101" s="77" t="s">
        <v>378</v>
      </c>
      <c r="C101" s="63" t="s">
        <v>387</v>
      </c>
      <c r="D101" s="63" t="s">
        <v>513</v>
      </c>
      <c r="E101" s="64" t="s">
        <v>238</v>
      </c>
      <c r="F101" s="65" t="s">
        <v>514</v>
      </c>
      <c r="G101" s="65" t="s">
        <v>505</v>
      </c>
      <c r="H101" s="78" t="s">
        <v>515</v>
      </c>
      <c r="I101" s="129" t="s">
        <v>516</v>
      </c>
      <c r="J101" s="51"/>
      <c r="K101" s="3"/>
      <c r="L101" s="51" t="s">
        <v>382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3"/>
      <c r="BJ101" s="79">
        <v>0</v>
      </c>
      <c r="BK101" s="73">
        <v>2</v>
      </c>
      <c r="BL101" s="5">
        <f t="shared" si="17"/>
        <v>0</v>
      </c>
      <c r="BM101" s="1">
        <f t="shared" si="15"/>
        <v>0</v>
      </c>
      <c r="BN101" s="1" t="str">
        <f t="shared" si="16"/>
        <v>BAJO</v>
      </c>
    </row>
    <row r="102" spans="1:66" ht="135">
      <c r="A102" s="116"/>
      <c r="B102" s="77" t="s">
        <v>378</v>
      </c>
      <c r="C102" s="75" t="s">
        <v>387</v>
      </c>
      <c r="D102" s="75" t="s">
        <v>517</v>
      </c>
      <c r="E102" s="64" t="s">
        <v>518</v>
      </c>
      <c r="F102" s="65" t="s">
        <v>519</v>
      </c>
      <c r="G102" s="65" t="s">
        <v>520</v>
      </c>
      <c r="H102" s="78" t="s">
        <v>515</v>
      </c>
      <c r="I102" s="129" t="s">
        <v>469</v>
      </c>
      <c r="J102" s="51"/>
      <c r="K102" s="3"/>
      <c r="L102" s="51" t="s">
        <v>94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3"/>
      <c r="BJ102" s="79">
        <v>0</v>
      </c>
      <c r="BK102" s="73">
        <v>2</v>
      </c>
      <c r="BL102" s="5">
        <f t="shared" si="17"/>
        <v>0</v>
      </c>
      <c r="BM102" s="1">
        <f t="shared" si="15"/>
        <v>0</v>
      </c>
      <c r="BN102" s="1" t="str">
        <f t="shared" si="16"/>
        <v>BAJO</v>
      </c>
    </row>
    <row r="103" spans="1:66" ht="105">
      <c r="A103" s="116"/>
      <c r="B103" s="77" t="s">
        <v>378</v>
      </c>
      <c r="C103" s="63" t="s">
        <v>387</v>
      </c>
      <c r="D103" s="63" t="s">
        <v>521</v>
      </c>
      <c r="E103" s="77" t="s">
        <v>522</v>
      </c>
      <c r="F103" s="65" t="s">
        <v>523</v>
      </c>
      <c r="G103" s="65" t="s">
        <v>524</v>
      </c>
      <c r="H103" s="78" t="s">
        <v>515</v>
      </c>
      <c r="I103" s="129" t="s">
        <v>399</v>
      </c>
      <c r="J103" s="51"/>
      <c r="K103" s="3"/>
      <c r="L103" s="52" t="s">
        <v>94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3"/>
      <c r="BJ103" s="79">
        <v>0</v>
      </c>
      <c r="BK103" s="73">
        <v>2</v>
      </c>
      <c r="BL103" s="5">
        <f t="shared" si="17"/>
        <v>0</v>
      </c>
      <c r="BM103" s="1">
        <f t="shared" si="15"/>
        <v>0</v>
      </c>
      <c r="BN103" s="1" t="str">
        <f t="shared" si="16"/>
        <v>BAJO</v>
      </c>
    </row>
    <row r="104" spans="1:66" ht="60">
      <c r="A104" s="116"/>
      <c r="B104" s="77" t="s">
        <v>378</v>
      </c>
      <c r="C104" s="63" t="s">
        <v>387</v>
      </c>
      <c r="D104" s="63" t="s">
        <v>525</v>
      </c>
      <c r="E104" s="52" t="s">
        <v>526</v>
      </c>
      <c r="F104" s="65" t="s">
        <v>527</v>
      </c>
      <c r="G104" s="65" t="s">
        <v>520</v>
      </c>
      <c r="H104" s="76" t="s">
        <v>528</v>
      </c>
      <c r="I104" s="129" t="s">
        <v>469</v>
      </c>
      <c r="J104" s="51"/>
      <c r="K104" s="3"/>
      <c r="L104" s="81" t="s">
        <v>94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3"/>
      <c r="BJ104" s="79">
        <v>0</v>
      </c>
      <c r="BK104" s="73">
        <v>5</v>
      </c>
      <c r="BL104" s="5">
        <f t="shared" si="17"/>
        <v>0</v>
      </c>
      <c r="BM104" s="1">
        <f t="shared" si="15"/>
        <v>0</v>
      </c>
      <c r="BN104" s="1" t="str">
        <f t="shared" si="16"/>
        <v>BAJO</v>
      </c>
    </row>
    <row r="105" spans="1:66" ht="90" customHeight="1">
      <c r="A105" s="117"/>
      <c r="B105" s="77" t="s">
        <v>378</v>
      </c>
      <c r="C105" s="52" t="s">
        <v>433</v>
      </c>
      <c r="D105" s="52" t="s">
        <v>434</v>
      </c>
      <c r="E105" s="65" t="s">
        <v>238</v>
      </c>
      <c r="F105" s="65" t="s">
        <v>435</v>
      </c>
      <c r="G105" s="65" t="s">
        <v>529</v>
      </c>
      <c r="H105" s="75" t="s">
        <v>436</v>
      </c>
      <c r="I105" s="129" t="s">
        <v>530</v>
      </c>
      <c r="J105" s="51"/>
      <c r="K105" s="3"/>
      <c r="L105" s="81" t="s">
        <v>512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"/>
      <c r="BJ105" s="79">
        <v>0</v>
      </c>
      <c r="BK105" s="73">
        <v>12</v>
      </c>
      <c r="BL105" s="5">
        <f t="shared" si="17"/>
        <v>0</v>
      </c>
      <c r="BM105" s="1">
        <f t="shared" si="15"/>
        <v>0</v>
      </c>
      <c r="BN105" s="1" t="str">
        <f t="shared" si="16"/>
        <v>BAJO</v>
      </c>
    </row>
    <row r="106" spans="1:66" ht="94.5">
      <c r="A106" s="93" t="s">
        <v>531</v>
      </c>
      <c r="B106" s="91" t="s">
        <v>532</v>
      </c>
      <c r="C106" s="33" t="s">
        <v>559</v>
      </c>
      <c r="D106" s="33" t="s">
        <v>327</v>
      </c>
      <c r="E106" s="33" t="s">
        <v>533</v>
      </c>
      <c r="F106" s="80" t="s">
        <v>55</v>
      </c>
      <c r="G106" s="33" t="s">
        <v>534</v>
      </c>
      <c r="H106" s="33" t="s">
        <v>535</v>
      </c>
      <c r="I106" s="88" t="s">
        <v>536</v>
      </c>
      <c r="J106" s="88"/>
      <c r="K106" s="34"/>
      <c r="L106" s="82" t="s">
        <v>537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84" t="s">
        <v>538</v>
      </c>
      <c r="BJ106" s="4">
        <v>0</v>
      </c>
      <c r="BK106" s="4">
        <v>12</v>
      </c>
      <c r="BL106" s="5">
        <f t="shared" ref="BL106:BL112" si="18">(BJ106/BK106)</f>
        <v>0</v>
      </c>
      <c r="BM106" s="1">
        <f t="shared" ref="BM106:BM112" si="19">ROUND(BL106*100,)</f>
        <v>0</v>
      </c>
      <c r="BN106" s="1" t="str">
        <f>IF(BM106&lt;=35,"BAJO",IF(BM106&lt;=79,"MEDIO",IF(BM106&gt;=80,"ALTO")))</f>
        <v>BAJO</v>
      </c>
    </row>
    <row r="107" spans="1:66" ht="220.5">
      <c r="A107" s="93"/>
      <c r="B107" s="91"/>
      <c r="C107" s="33" t="s">
        <v>560</v>
      </c>
      <c r="D107" s="33" t="s">
        <v>327</v>
      </c>
      <c r="E107" s="33" t="s">
        <v>539</v>
      </c>
      <c r="F107" s="80" t="s">
        <v>55</v>
      </c>
      <c r="G107" s="33" t="s">
        <v>540</v>
      </c>
      <c r="H107" s="33" t="s">
        <v>541</v>
      </c>
      <c r="I107" s="88" t="s">
        <v>536</v>
      </c>
      <c r="J107" s="89"/>
      <c r="K107" s="31"/>
      <c r="L107" s="83" t="s">
        <v>542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84" t="s">
        <v>543</v>
      </c>
      <c r="BJ107" s="1">
        <v>0</v>
      </c>
      <c r="BK107" s="1">
        <v>12</v>
      </c>
      <c r="BL107" s="5">
        <f t="shared" si="18"/>
        <v>0</v>
      </c>
      <c r="BM107" s="1">
        <f t="shared" si="19"/>
        <v>0</v>
      </c>
      <c r="BN107" s="1" t="str">
        <f>IF(BM107&lt;=35,"BAJO",IF(BM107&lt;=79,"MEDIO",IF(BM107&gt;=80,"ALTO")))</f>
        <v>BAJO</v>
      </c>
    </row>
    <row r="108" spans="1:66" ht="141.75">
      <c r="A108" s="93"/>
      <c r="B108" s="91"/>
      <c r="C108" s="33" t="s">
        <v>559</v>
      </c>
      <c r="D108" s="33" t="s">
        <v>327</v>
      </c>
      <c r="E108" s="33" t="s">
        <v>544</v>
      </c>
      <c r="F108" s="80" t="s">
        <v>55</v>
      </c>
      <c r="G108" s="33" t="s">
        <v>545</v>
      </c>
      <c r="H108" s="33" t="s">
        <v>546</v>
      </c>
      <c r="I108" s="88" t="s">
        <v>536</v>
      </c>
      <c r="J108" s="89"/>
      <c r="K108" s="31"/>
      <c r="L108" s="83" t="s">
        <v>547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84" t="s">
        <v>548</v>
      </c>
      <c r="BJ108" s="1">
        <v>0</v>
      </c>
      <c r="BK108" s="1">
        <v>1</v>
      </c>
      <c r="BL108" s="5">
        <f t="shared" si="18"/>
        <v>0</v>
      </c>
      <c r="BM108" s="1">
        <f t="shared" si="19"/>
        <v>0</v>
      </c>
      <c r="BN108" s="1" t="str">
        <f>IF(BM108&lt;=35,"BAJO",IF(BM108&lt;=79,"MEDIO",IF(BM108&gt;=80,"ALTO")))</f>
        <v>BAJO</v>
      </c>
    </row>
    <row r="109" spans="1:66" ht="220.5">
      <c r="A109" s="93"/>
      <c r="B109" s="91"/>
      <c r="C109" s="33" t="s">
        <v>559</v>
      </c>
      <c r="D109" s="33" t="s">
        <v>327</v>
      </c>
      <c r="E109" s="33" t="s">
        <v>549</v>
      </c>
      <c r="F109" s="80" t="s">
        <v>55</v>
      </c>
      <c r="G109" s="33" t="s">
        <v>550</v>
      </c>
      <c r="H109" s="33" t="s">
        <v>551</v>
      </c>
      <c r="I109" s="88" t="s">
        <v>536</v>
      </c>
      <c r="J109" s="89"/>
      <c r="K109" s="31"/>
      <c r="L109" s="83" t="s">
        <v>552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84" t="s">
        <v>553</v>
      </c>
      <c r="BJ109" s="1">
        <v>0</v>
      </c>
      <c r="BK109" s="1">
        <v>12</v>
      </c>
      <c r="BL109" s="5">
        <f t="shared" si="18"/>
        <v>0</v>
      </c>
      <c r="BM109" s="1">
        <f t="shared" si="19"/>
        <v>0</v>
      </c>
      <c r="BN109" s="1" t="str">
        <f>IF(BM109&lt;=35,"BAJO",IF(BM109&lt;=79,"MEDIO",IF(BM109&gt;=80,"ALTO")))</f>
        <v>BAJO</v>
      </c>
    </row>
    <row r="110" spans="1:66" ht="110.25">
      <c r="A110" s="93"/>
      <c r="B110" s="91"/>
      <c r="C110" s="33" t="s">
        <v>559</v>
      </c>
      <c r="D110" s="33" t="s">
        <v>327</v>
      </c>
      <c r="E110" s="33" t="s">
        <v>554</v>
      </c>
      <c r="F110" s="80" t="s">
        <v>55</v>
      </c>
      <c r="G110" s="33" t="s">
        <v>555</v>
      </c>
      <c r="H110" s="33" t="s">
        <v>556</v>
      </c>
      <c r="I110" s="88" t="s">
        <v>536</v>
      </c>
      <c r="J110" s="89"/>
      <c r="K110" s="31"/>
      <c r="L110" s="83" t="s">
        <v>557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84" t="s">
        <v>558</v>
      </c>
      <c r="BJ110" s="1">
        <v>0</v>
      </c>
      <c r="BK110" s="1">
        <v>4</v>
      </c>
      <c r="BL110" s="5">
        <f t="shared" si="18"/>
        <v>0</v>
      </c>
      <c r="BM110" s="1">
        <f t="shared" si="19"/>
        <v>0</v>
      </c>
      <c r="BN110" s="1" t="str">
        <f>IF(BM110&lt;=35,"BAJO",IF(BM110&lt;=79,"MEDIO",IF(BM110&gt;=80,"ALTO")))</f>
        <v>BAJO</v>
      </c>
    </row>
    <row r="111" spans="1:66" ht="189">
      <c r="A111" s="93"/>
      <c r="B111" s="33" t="s">
        <v>559</v>
      </c>
      <c r="C111" s="33" t="s">
        <v>327</v>
      </c>
      <c r="D111" s="35" t="s">
        <v>561</v>
      </c>
      <c r="E111" s="33" t="s">
        <v>55</v>
      </c>
      <c r="F111" s="33" t="s">
        <v>562</v>
      </c>
      <c r="G111" s="33" t="s">
        <v>551</v>
      </c>
      <c r="H111" s="33" t="s">
        <v>536</v>
      </c>
      <c r="I111" s="89" t="s">
        <v>552</v>
      </c>
      <c r="J111" s="2"/>
      <c r="K111" s="30"/>
      <c r="L111" s="3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4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85">
        <v>0</v>
      </c>
      <c r="BJ111" s="1">
        <v>0</v>
      </c>
      <c r="BK111" s="5">
        <v>12</v>
      </c>
      <c r="BL111" s="5">
        <f t="shared" si="18"/>
        <v>0</v>
      </c>
      <c r="BM111" s="1">
        <f t="shared" si="19"/>
        <v>0</v>
      </c>
      <c r="BN111" s="1" t="str">
        <f t="shared" ref="BN111:BN112" si="20">IF(BM111&lt;=35,"BAJO",IF(BM111&lt;=79,"MEDIO",IF(BM111&gt;=80,"ALTO")))</f>
        <v>BAJO</v>
      </c>
    </row>
    <row r="112" spans="1:66" ht="173.25">
      <c r="A112" s="93"/>
      <c r="B112" s="33" t="s">
        <v>559</v>
      </c>
      <c r="C112" s="33" t="s">
        <v>327</v>
      </c>
      <c r="D112" s="33" t="s">
        <v>563</v>
      </c>
      <c r="E112" s="33" t="s">
        <v>55</v>
      </c>
      <c r="F112" s="33" t="s">
        <v>564</v>
      </c>
      <c r="G112" s="33" t="s">
        <v>565</v>
      </c>
      <c r="H112" s="33" t="s">
        <v>536</v>
      </c>
      <c r="I112" s="89" t="s">
        <v>552</v>
      </c>
      <c r="J112" s="2"/>
      <c r="K112" s="30"/>
      <c r="L112" s="3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4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85">
        <v>0</v>
      </c>
      <c r="BJ112" s="1">
        <v>0</v>
      </c>
      <c r="BK112" s="1">
        <v>12</v>
      </c>
      <c r="BL112" s="5">
        <f t="shared" si="18"/>
        <v>0</v>
      </c>
      <c r="BM112" s="1">
        <f t="shared" si="19"/>
        <v>0</v>
      </c>
      <c r="BN112" s="1" t="str">
        <f t="shared" si="20"/>
        <v>BAJO</v>
      </c>
    </row>
    <row r="117" spans="1:3">
      <c r="A117" s="118" t="s">
        <v>438</v>
      </c>
      <c r="B117" s="43"/>
      <c r="C117" s="43"/>
    </row>
    <row r="118" spans="1:3">
      <c r="A118" s="119" t="s">
        <v>439</v>
      </c>
    </row>
  </sheetData>
  <autoFilter ref="A7:BN7"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</autoFilter>
  <mergeCells count="117">
    <mergeCell ref="C92:C95"/>
    <mergeCell ref="C96:C98"/>
    <mergeCell ref="A72:A105"/>
    <mergeCell ref="B106:B110"/>
    <mergeCell ref="A106:A112"/>
    <mergeCell ref="A67:A71"/>
    <mergeCell ref="I67:I71"/>
    <mergeCell ref="J67:J71"/>
    <mergeCell ref="A2:BK2"/>
    <mergeCell ref="B9:B20"/>
    <mergeCell ref="A9:A22"/>
    <mergeCell ref="A32:A42"/>
    <mergeCell ref="B32:B42"/>
    <mergeCell ref="J32:J40"/>
    <mergeCell ref="A43:A49"/>
    <mergeCell ref="B43:B49"/>
    <mergeCell ref="J43:J49"/>
    <mergeCell ref="H26:H28"/>
    <mergeCell ref="K26:K28"/>
    <mergeCell ref="E27:E30"/>
    <mergeCell ref="H29:H31"/>
    <mergeCell ref="K29:K31"/>
    <mergeCell ref="A23:A31"/>
    <mergeCell ref="B23:B31"/>
    <mergeCell ref="BL2:BM2"/>
    <mergeCell ref="A3:BK3"/>
    <mergeCell ref="BL3:BM3"/>
    <mergeCell ref="A4:BK4"/>
    <mergeCell ref="BL4:BM4"/>
    <mergeCell ref="AO7:AR7"/>
    <mergeCell ref="AS7:AV7"/>
    <mergeCell ref="A5:B5"/>
    <mergeCell ref="C5:D5"/>
    <mergeCell ref="F5:G5"/>
    <mergeCell ref="H5:AD5"/>
    <mergeCell ref="AC6:BH6"/>
    <mergeCell ref="A6:A8"/>
    <mergeCell ref="B6:B8"/>
    <mergeCell ref="AG7:AJ7"/>
    <mergeCell ref="AK7:AN7"/>
    <mergeCell ref="C6:C8"/>
    <mergeCell ref="Y7:AB7"/>
    <mergeCell ref="AC7:AF7"/>
    <mergeCell ref="D6:D8"/>
    <mergeCell ref="E6:E8"/>
    <mergeCell ref="F6:F8"/>
    <mergeCell ref="G7:G8"/>
    <mergeCell ref="H7:H8"/>
    <mergeCell ref="C25:C31"/>
    <mergeCell ref="E62:E66"/>
    <mergeCell ref="F62:F65"/>
    <mergeCell ref="A58:A61"/>
    <mergeCell ref="B58:B61"/>
    <mergeCell ref="A62:A66"/>
    <mergeCell ref="B62:B66"/>
    <mergeCell ref="BN6:BN8"/>
    <mergeCell ref="I6:I8"/>
    <mergeCell ref="K6:K8"/>
    <mergeCell ref="BI6:BI8"/>
    <mergeCell ref="BJ6:BJ8"/>
    <mergeCell ref="BK6:BK8"/>
    <mergeCell ref="BL6:BL8"/>
    <mergeCell ref="BM6:BM8"/>
    <mergeCell ref="AW7:AZ7"/>
    <mergeCell ref="BA7:BD7"/>
    <mergeCell ref="BE7:BH7"/>
    <mergeCell ref="J6:J8"/>
    <mergeCell ref="L6:L8"/>
    <mergeCell ref="M7:P7"/>
    <mergeCell ref="Q7:T7"/>
    <mergeCell ref="U7:X7"/>
    <mergeCell ref="L74:L77"/>
    <mergeCell ref="D78:D81"/>
    <mergeCell ref="E78:E81"/>
    <mergeCell ref="F78:F81"/>
    <mergeCell ref="E74:E77"/>
    <mergeCell ref="F74:F77"/>
    <mergeCell ref="H74:H77"/>
    <mergeCell ref="I74:I77"/>
    <mergeCell ref="D23:D31"/>
    <mergeCell ref="E23:E26"/>
    <mergeCell ref="B74:B77"/>
    <mergeCell ref="C74:C77"/>
    <mergeCell ref="D74:D77"/>
    <mergeCell ref="B78:B81"/>
    <mergeCell ref="C78:C81"/>
    <mergeCell ref="J50:J57"/>
    <mergeCell ref="A50:A57"/>
    <mergeCell ref="B50:B57"/>
    <mergeCell ref="C50:C57"/>
    <mergeCell ref="D50:D57"/>
    <mergeCell ref="I50:I57"/>
    <mergeCell ref="B87:B88"/>
    <mergeCell ref="C87:C88"/>
    <mergeCell ref="D87:D88"/>
    <mergeCell ref="E87:E88"/>
    <mergeCell ref="F87:F88"/>
    <mergeCell ref="I87:I88"/>
    <mergeCell ref="E83:E84"/>
    <mergeCell ref="G83:G84"/>
    <mergeCell ref="H83:H84"/>
    <mergeCell ref="I83:I84"/>
    <mergeCell ref="B83:B84"/>
    <mergeCell ref="C83:C84"/>
    <mergeCell ref="D83:D84"/>
    <mergeCell ref="B85:B86"/>
    <mergeCell ref="C85:C86"/>
    <mergeCell ref="D85:D86"/>
    <mergeCell ref="BI78:BI81"/>
    <mergeCell ref="H79:H81"/>
    <mergeCell ref="I79:I81"/>
    <mergeCell ref="L79:L81"/>
    <mergeCell ref="L83:L84"/>
    <mergeCell ref="L85:L86"/>
    <mergeCell ref="L87:L88"/>
    <mergeCell ref="E85:E86"/>
    <mergeCell ref="I85:I86"/>
  </mergeCells>
  <conditionalFormatting sqref="BM9:BM20">
    <cfRule type="expression" dxfId="32" priority="40">
      <formula>BM9&gt;=80</formula>
    </cfRule>
    <cfRule type="expression" dxfId="31" priority="41">
      <formula>BM9&gt;=36</formula>
    </cfRule>
    <cfRule type="expression" dxfId="30" priority="42">
      <formula>BM9&lt;=35</formula>
    </cfRule>
  </conditionalFormatting>
  <conditionalFormatting sqref="BM21">
    <cfRule type="expression" dxfId="29" priority="37">
      <formula>BM21&gt;=80</formula>
    </cfRule>
    <cfRule type="expression" dxfId="28" priority="38">
      <formula>BM21&gt;=36</formula>
    </cfRule>
    <cfRule type="expression" dxfId="27" priority="39">
      <formula>BM21&lt;=35</formula>
    </cfRule>
  </conditionalFormatting>
  <conditionalFormatting sqref="BM22">
    <cfRule type="expression" dxfId="26" priority="34">
      <formula>BM22&gt;=80</formula>
    </cfRule>
    <cfRule type="expression" dxfId="25" priority="35">
      <formula>BM22&gt;=36</formula>
    </cfRule>
    <cfRule type="expression" dxfId="24" priority="36">
      <formula>BM22&lt;=35</formula>
    </cfRule>
  </conditionalFormatting>
  <conditionalFormatting sqref="BM23:BM31 BM72:BM105">
    <cfRule type="expression" dxfId="23" priority="31">
      <formula>BM23&gt;=80</formula>
    </cfRule>
    <cfRule type="expression" dxfId="22" priority="32">
      <formula>BM23&gt;=36</formula>
    </cfRule>
    <cfRule type="expression" dxfId="21" priority="33">
      <formula>BM23&lt;=35</formula>
    </cfRule>
  </conditionalFormatting>
  <conditionalFormatting sqref="BM32:BM42">
    <cfRule type="expression" dxfId="20" priority="28">
      <formula>BM32&gt;=80</formula>
    </cfRule>
    <cfRule type="expression" dxfId="19" priority="29">
      <formula>BM32&gt;=36</formula>
    </cfRule>
    <cfRule type="expression" dxfId="18" priority="30">
      <formula>BM32&lt;=35</formula>
    </cfRule>
  </conditionalFormatting>
  <conditionalFormatting sqref="BM43:BM49">
    <cfRule type="expression" dxfId="17" priority="25">
      <formula>BM43&gt;=80</formula>
    </cfRule>
    <cfRule type="expression" dxfId="16" priority="26">
      <formula>BM43&gt;=36</formula>
    </cfRule>
    <cfRule type="expression" dxfId="15" priority="27">
      <formula>BM43&lt;=35</formula>
    </cfRule>
  </conditionalFormatting>
  <conditionalFormatting sqref="BM50:BM57">
    <cfRule type="expression" dxfId="14" priority="22">
      <formula>BM50&gt;=80</formula>
    </cfRule>
    <cfRule type="expression" dxfId="13" priority="23">
      <formula>BM50&gt;=36</formula>
    </cfRule>
    <cfRule type="expression" dxfId="12" priority="24">
      <formula>BM50&lt;=35</formula>
    </cfRule>
  </conditionalFormatting>
  <conditionalFormatting sqref="BM58:BM61">
    <cfRule type="expression" dxfId="11" priority="19">
      <formula>BM58&gt;=80</formula>
    </cfRule>
    <cfRule type="expression" dxfId="10" priority="20">
      <formula>BM58&gt;=36</formula>
    </cfRule>
    <cfRule type="expression" dxfId="9" priority="21">
      <formula>BM58&lt;=35</formula>
    </cfRule>
  </conditionalFormatting>
  <conditionalFormatting sqref="BM62:BM66">
    <cfRule type="expression" dxfId="8" priority="16">
      <formula>BM62&gt;=80</formula>
    </cfRule>
    <cfRule type="expression" dxfId="7" priority="17">
      <formula>BM62&gt;=36</formula>
    </cfRule>
    <cfRule type="expression" dxfId="6" priority="18">
      <formula>BM62&lt;=35</formula>
    </cfRule>
  </conditionalFormatting>
  <conditionalFormatting sqref="BM67:BM71">
    <cfRule type="expression" dxfId="5" priority="13">
      <formula>BM67&gt;=80</formula>
    </cfRule>
    <cfRule type="expression" dxfId="4" priority="14">
      <formula>BM67&gt;=36</formula>
    </cfRule>
    <cfRule type="expression" dxfId="3" priority="15">
      <formula>BM67&lt;=35</formula>
    </cfRule>
  </conditionalFormatting>
  <conditionalFormatting sqref="BM106:BM112">
    <cfRule type="expression" dxfId="2" priority="7">
      <formula>BM106&gt;=80</formula>
    </cfRule>
    <cfRule type="expression" dxfId="1" priority="8">
      <formula>BM106&gt;=36</formula>
    </cfRule>
    <cfRule type="expression" dxfId="0" priority="9">
      <formula>BM106&lt;=35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MAPA DE PROCESOS</vt:lpstr>
      <vt:lpstr>DIMESIONES DEL MIPG</vt:lpstr>
      <vt:lpstr>SUBGERENCIA ADM Y 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Financiera</cp:lastModifiedBy>
  <dcterms:created xsi:type="dcterms:W3CDTF">2021-04-16T13:17:00Z</dcterms:created>
  <dcterms:modified xsi:type="dcterms:W3CDTF">2023-01-31T20:25:42Z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</Properties>
</file>